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PM10 MONTHLY SUMMARY\"/>
    </mc:Choice>
  </mc:AlternateContent>
  <xr:revisionPtr revIDLastSave="0" documentId="13_ncr:1_{FEBC92D3-7836-42A9-8628-AEC37F79DDD3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PM10 Results" sheetId="1" r:id="rId1"/>
    <sheet name="Web Report - PM10" sheetId="2" r:id="rId2"/>
    <sheet name="Site 7 Graph" sheetId="12" r:id="rId3"/>
    <sheet name="Site 8 Graph" sheetId="13" r:id="rId4"/>
    <sheet name="Site 9 Graph" sheetId="14" r:id="rId5"/>
    <sheet name="PM10 Summary - AEMR" sheetId="5" r:id="rId6"/>
    <sheet name="PM10 Summary - EPL" sheetId="7" r:id="rId7"/>
    <sheet name="SUMMARY" sheetId="16" r:id="rId8"/>
    <sheet name="INX Data" sheetId="15" state="hidden" r:id="rId9"/>
  </sheets>
  <definedNames>
    <definedName name="_xlnm._FilterDatabase" localSheetId="0" hidden="1">'PM10 Results'!$A$2:$L$947</definedName>
    <definedName name="_xlnm.Print_Area" localSheetId="1">'Web Report - PM10'!$A$1:$E$47</definedName>
  </definedNames>
  <calcPr calcId="191029"/>
</workbook>
</file>

<file path=xl/calcChain.xml><?xml version="1.0" encoding="utf-8"?>
<calcChain xmlns="http://schemas.openxmlformats.org/spreadsheetml/2006/main">
  <c r="C16" i="2" l="1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15" i="2"/>
  <c r="D15" i="2"/>
  <c r="D16" i="2"/>
  <c r="D17" i="2"/>
  <c r="D18" i="2"/>
  <c r="D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20" i="2"/>
  <c r="A33" i="16"/>
  <c r="B33" i="16" s="1"/>
  <c r="A43" i="2"/>
  <c r="A44" i="2" s="1"/>
  <c r="A45" i="2" s="1"/>
  <c r="I33" i="16" l="1"/>
  <c r="K33" i="16"/>
  <c r="F33" i="16"/>
  <c r="E33" i="16"/>
  <c r="A34" i="16"/>
  <c r="J33" i="16"/>
  <c r="G33" i="16"/>
  <c r="C33" i="16"/>
  <c r="B34" i="16" l="1"/>
  <c r="A35" i="16"/>
  <c r="C34" i="16"/>
  <c r="E34" i="16"/>
  <c r="F34" i="16"/>
  <c r="G34" i="16"/>
  <c r="J34" i="16"/>
  <c r="I34" i="16"/>
  <c r="K34" i="16"/>
  <c r="K35" i="16" l="1"/>
  <c r="B35" i="16"/>
  <c r="C35" i="16"/>
  <c r="E35" i="16"/>
  <c r="F35" i="16"/>
  <c r="G35" i="16"/>
  <c r="J35" i="16"/>
  <c r="I35" i="16"/>
  <c r="J2833" i="1" l="1"/>
  <c r="K2833" i="1"/>
  <c r="L2833" i="1"/>
  <c r="J2803" i="1"/>
  <c r="K2803" i="1"/>
  <c r="L2803" i="1"/>
  <c r="J2804" i="1"/>
  <c r="K2804" i="1"/>
  <c r="L2804" i="1"/>
  <c r="J2805" i="1"/>
  <c r="K2805" i="1"/>
  <c r="L2805" i="1"/>
  <c r="J2806" i="1"/>
  <c r="K2806" i="1"/>
  <c r="L2806" i="1"/>
  <c r="J2807" i="1"/>
  <c r="K2807" i="1"/>
  <c r="L2807" i="1"/>
  <c r="J2808" i="1"/>
  <c r="K2808" i="1"/>
  <c r="L2808" i="1"/>
  <c r="J2809" i="1"/>
  <c r="K2809" i="1"/>
  <c r="L2809" i="1"/>
  <c r="J2810" i="1"/>
  <c r="K2810" i="1"/>
  <c r="L2810" i="1"/>
  <c r="J2811" i="1"/>
  <c r="K2811" i="1"/>
  <c r="L2811" i="1"/>
  <c r="J2812" i="1"/>
  <c r="K2812" i="1"/>
  <c r="L2812" i="1"/>
  <c r="J2813" i="1"/>
  <c r="K2813" i="1"/>
  <c r="L2813" i="1"/>
  <c r="J2814" i="1"/>
  <c r="K2814" i="1"/>
  <c r="L2814" i="1"/>
  <c r="J2815" i="1"/>
  <c r="K2815" i="1"/>
  <c r="L2815" i="1"/>
  <c r="J2816" i="1"/>
  <c r="K2816" i="1"/>
  <c r="L2816" i="1"/>
  <c r="J2817" i="1"/>
  <c r="K2817" i="1"/>
  <c r="L2817" i="1"/>
  <c r="J2818" i="1"/>
  <c r="K2818" i="1"/>
  <c r="L2818" i="1"/>
  <c r="J2819" i="1"/>
  <c r="K2819" i="1"/>
  <c r="L2819" i="1"/>
  <c r="J2820" i="1"/>
  <c r="K2820" i="1"/>
  <c r="L2820" i="1"/>
  <c r="J2821" i="1"/>
  <c r="K2821" i="1"/>
  <c r="L2821" i="1"/>
  <c r="J2822" i="1"/>
  <c r="K2822" i="1"/>
  <c r="L2822" i="1"/>
  <c r="J2823" i="1"/>
  <c r="K2823" i="1"/>
  <c r="L2823" i="1"/>
  <c r="J2824" i="1"/>
  <c r="K2824" i="1"/>
  <c r="L2824" i="1"/>
  <c r="J2825" i="1"/>
  <c r="K2825" i="1"/>
  <c r="L2825" i="1"/>
  <c r="J2826" i="1"/>
  <c r="K2826" i="1"/>
  <c r="L2826" i="1"/>
  <c r="J2827" i="1"/>
  <c r="K2827" i="1"/>
  <c r="L2827" i="1"/>
  <c r="J2828" i="1"/>
  <c r="K2828" i="1"/>
  <c r="L2828" i="1"/>
  <c r="J2829" i="1"/>
  <c r="K2829" i="1"/>
  <c r="L2829" i="1"/>
  <c r="J2830" i="1"/>
  <c r="K2830" i="1"/>
  <c r="L2830" i="1"/>
  <c r="J2831" i="1"/>
  <c r="K2831" i="1"/>
  <c r="L2831" i="1"/>
  <c r="J2832" i="1"/>
  <c r="K2832" i="1"/>
  <c r="L2832" i="1"/>
  <c r="J2775" i="1"/>
  <c r="K2775" i="1"/>
  <c r="L2775" i="1"/>
  <c r="J2776" i="1"/>
  <c r="K2776" i="1"/>
  <c r="L2776" i="1"/>
  <c r="J2777" i="1"/>
  <c r="K2777" i="1"/>
  <c r="L2777" i="1"/>
  <c r="J2778" i="1"/>
  <c r="K2778" i="1"/>
  <c r="L2778" i="1"/>
  <c r="J2779" i="1"/>
  <c r="K2779" i="1"/>
  <c r="L2779" i="1"/>
  <c r="J2780" i="1"/>
  <c r="K2780" i="1"/>
  <c r="L2780" i="1"/>
  <c r="J2781" i="1"/>
  <c r="K2781" i="1"/>
  <c r="L2781" i="1"/>
  <c r="J2782" i="1"/>
  <c r="K2782" i="1"/>
  <c r="L2782" i="1"/>
  <c r="J2783" i="1"/>
  <c r="K2783" i="1"/>
  <c r="L2783" i="1"/>
  <c r="J2784" i="1"/>
  <c r="K2784" i="1"/>
  <c r="L2784" i="1"/>
  <c r="J2785" i="1"/>
  <c r="K2785" i="1"/>
  <c r="L2785" i="1"/>
  <c r="J2786" i="1"/>
  <c r="K2786" i="1"/>
  <c r="L2786" i="1"/>
  <c r="J2787" i="1"/>
  <c r="K2787" i="1"/>
  <c r="L2787" i="1"/>
  <c r="J2788" i="1"/>
  <c r="K2788" i="1"/>
  <c r="L2788" i="1"/>
  <c r="J2789" i="1"/>
  <c r="K2789" i="1"/>
  <c r="L2789" i="1"/>
  <c r="J2790" i="1"/>
  <c r="K2790" i="1"/>
  <c r="L2790" i="1"/>
  <c r="J2791" i="1"/>
  <c r="K2791" i="1"/>
  <c r="L2791" i="1"/>
  <c r="J2792" i="1"/>
  <c r="K2792" i="1"/>
  <c r="L2792" i="1"/>
  <c r="J2793" i="1"/>
  <c r="K2793" i="1"/>
  <c r="L2793" i="1"/>
  <c r="J2794" i="1"/>
  <c r="K2794" i="1"/>
  <c r="L2794" i="1"/>
  <c r="J2795" i="1"/>
  <c r="K2795" i="1"/>
  <c r="L2795" i="1"/>
  <c r="J2796" i="1"/>
  <c r="K2796" i="1"/>
  <c r="L2796" i="1"/>
  <c r="J2797" i="1"/>
  <c r="K2797" i="1"/>
  <c r="L2797" i="1"/>
  <c r="J2798" i="1"/>
  <c r="K2798" i="1"/>
  <c r="L2798" i="1"/>
  <c r="J2799" i="1"/>
  <c r="K2799" i="1"/>
  <c r="L2799" i="1"/>
  <c r="J2800" i="1"/>
  <c r="K2800" i="1"/>
  <c r="L2800" i="1"/>
  <c r="J2801" i="1"/>
  <c r="K2801" i="1"/>
  <c r="L2801" i="1"/>
  <c r="J2802" i="1"/>
  <c r="K2802" i="1"/>
  <c r="L2802" i="1"/>
  <c r="A3" i="5" l="1"/>
  <c r="J2744" i="1"/>
  <c r="K2744" i="1"/>
  <c r="L2744" i="1"/>
  <c r="J2745" i="1"/>
  <c r="K2745" i="1"/>
  <c r="L2745" i="1"/>
  <c r="J2746" i="1"/>
  <c r="K2746" i="1"/>
  <c r="L2746" i="1"/>
  <c r="J2747" i="1"/>
  <c r="K2747" i="1"/>
  <c r="L2747" i="1"/>
  <c r="J2748" i="1"/>
  <c r="K2748" i="1"/>
  <c r="L2748" i="1"/>
  <c r="J2749" i="1"/>
  <c r="K2749" i="1"/>
  <c r="L2749" i="1"/>
  <c r="J2750" i="1"/>
  <c r="K2750" i="1"/>
  <c r="L2750" i="1"/>
  <c r="J2751" i="1"/>
  <c r="K2751" i="1"/>
  <c r="L2751" i="1"/>
  <c r="J2752" i="1"/>
  <c r="K2752" i="1"/>
  <c r="L2752" i="1"/>
  <c r="J2753" i="1"/>
  <c r="K2753" i="1"/>
  <c r="L2753" i="1"/>
  <c r="J2754" i="1"/>
  <c r="K2754" i="1"/>
  <c r="L2754" i="1"/>
  <c r="J2755" i="1"/>
  <c r="K2755" i="1"/>
  <c r="L2755" i="1"/>
  <c r="J2756" i="1"/>
  <c r="K2756" i="1"/>
  <c r="L2756" i="1"/>
  <c r="J2757" i="1"/>
  <c r="K2757" i="1"/>
  <c r="L2757" i="1"/>
  <c r="J2758" i="1"/>
  <c r="K2758" i="1"/>
  <c r="L2758" i="1"/>
  <c r="J2759" i="1"/>
  <c r="K2759" i="1"/>
  <c r="L2759" i="1"/>
  <c r="J2760" i="1"/>
  <c r="K2760" i="1"/>
  <c r="L2760" i="1"/>
  <c r="J2761" i="1"/>
  <c r="K2761" i="1"/>
  <c r="L2761" i="1"/>
  <c r="J2762" i="1"/>
  <c r="K2762" i="1"/>
  <c r="L2762" i="1"/>
  <c r="J2763" i="1"/>
  <c r="K2763" i="1"/>
  <c r="L2763" i="1"/>
  <c r="J2764" i="1"/>
  <c r="K2764" i="1"/>
  <c r="L2764" i="1"/>
  <c r="J2765" i="1"/>
  <c r="K2765" i="1"/>
  <c r="L2765" i="1"/>
  <c r="J2766" i="1"/>
  <c r="K2766" i="1"/>
  <c r="L2766" i="1"/>
  <c r="J2767" i="1"/>
  <c r="K2767" i="1"/>
  <c r="L2767" i="1"/>
  <c r="J2768" i="1"/>
  <c r="K2768" i="1"/>
  <c r="L2768" i="1"/>
  <c r="J2769" i="1"/>
  <c r="K2769" i="1"/>
  <c r="L2769" i="1"/>
  <c r="J2770" i="1"/>
  <c r="K2770" i="1"/>
  <c r="L2770" i="1"/>
  <c r="J2771" i="1"/>
  <c r="K2771" i="1"/>
  <c r="L2771" i="1"/>
  <c r="J2772" i="1"/>
  <c r="K2772" i="1"/>
  <c r="L2772" i="1"/>
  <c r="J2773" i="1"/>
  <c r="K2773" i="1"/>
  <c r="L2773" i="1"/>
  <c r="J2774" i="1"/>
  <c r="K2774" i="1"/>
  <c r="L2774" i="1"/>
  <c r="F3111" i="1"/>
  <c r="D3111" i="1"/>
  <c r="B3111" i="1"/>
  <c r="J2713" i="1"/>
  <c r="K2713" i="1"/>
  <c r="L2713" i="1"/>
  <c r="J2714" i="1"/>
  <c r="K2714" i="1"/>
  <c r="L2714" i="1"/>
  <c r="J2715" i="1"/>
  <c r="K2715" i="1"/>
  <c r="L2715" i="1"/>
  <c r="J2716" i="1"/>
  <c r="K2716" i="1"/>
  <c r="L2716" i="1"/>
  <c r="J2717" i="1"/>
  <c r="K2717" i="1"/>
  <c r="L2717" i="1"/>
  <c r="J2718" i="1"/>
  <c r="K2718" i="1"/>
  <c r="L2718" i="1"/>
  <c r="J2719" i="1"/>
  <c r="K2719" i="1"/>
  <c r="L2719" i="1"/>
  <c r="J2720" i="1"/>
  <c r="K2720" i="1"/>
  <c r="L2720" i="1"/>
  <c r="J2721" i="1"/>
  <c r="K2721" i="1"/>
  <c r="L2721" i="1"/>
  <c r="J2722" i="1"/>
  <c r="K2722" i="1"/>
  <c r="L2722" i="1"/>
  <c r="J2723" i="1"/>
  <c r="K2723" i="1"/>
  <c r="L2723" i="1"/>
  <c r="J2724" i="1"/>
  <c r="K2724" i="1"/>
  <c r="L2724" i="1"/>
  <c r="J2725" i="1"/>
  <c r="K2725" i="1"/>
  <c r="L2725" i="1"/>
  <c r="J2726" i="1"/>
  <c r="K2726" i="1"/>
  <c r="L2726" i="1"/>
  <c r="J2727" i="1"/>
  <c r="K2727" i="1"/>
  <c r="L2727" i="1"/>
  <c r="J2728" i="1"/>
  <c r="K2728" i="1"/>
  <c r="L2728" i="1"/>
  <c r="J2729" i="1"/>
  <c r="K2729" i="1"/>
  <c r="L2729" i="1"/>
  <c r="J2730" i="1"/>
  <c r="K2730" i="1"/>
  <c r="L2730" i="1"/>
  <c r="J2731" i="1"/>
  <c r="K2731" i="1"/>
  <c r="L2731" i="1"/>
  <c r="J2732" i="1"/>
  <c r="K2732" i="1"/>
  <c r="L2732" i="1"/>
  <c r="J2733" i="1"/>
  <c r="K2733" i="1"/>
  <c r="L2733" i="1"/>
  <c r="J2734" i="1"/>
  <c r="K2734" i="1"/>
  <c r="L2734" i="1"/>
  <c r="J2735" i="1"/>
  <c r="K2735" i="1"/>
  <c r="L2735" i="1"/>
  <c r="J2736" i="1"/>
  <c r="K2736" i="1"/>
  <c r="L2736" i="1"/>
  <c r="J2737" i="1"/>
  <c r="K2737" i="1"/>
  <c r="L2737" i="1"/>
  <c r="J2738" i="1"/>
  <c r="K2738" i="1"/>
  <c r="L2738" i="1"/>
  <c r="J2739" i="1"/>
  <c r="K2739" i="1"/>
  <c r="L2739" i="1"/>
  <c r="J2740" i="1"/>
  <c r="K2740" i="1"/>
  <c r="L2740" i="1"/>
  <c r="J2741" i="1"/>
  <c r="K2741" i="1"/>
  <c r="L2741" i="1"/>
  <c r="J2742" i="1"/>
  <c r="K2742" i="1"/>
  <c r="L2742" i="1"/>
  <c r="J2743" i="1"/>
  <c r="K2743" i="1"/>
  <c r="L2743" i="1"/>
  <c r="J2683" i="1" l="1"/>
  <c r="K2683" i="1"/>
  <c r="L2683" i="1"/>
  <c r="J2684" i="1"/>
  <c r="K2684" i="1"/>
  <c r="L2684" i="1"/>
  <c r="J2685" i="1"/>
  <c r="K2685" i="1"/>
  <c r="L2685" i="1"/>
  <c r="J2686" i="1"/>
  <c r="K2686" i="1"/>
  <c r="L2686" i="1"/>
  <c r="J2687" i="1"/>
  <c r="K2687" i="1"/>
  <c r="L2687" i="1"/>
  <c r="J2688" i="1"/>
  <c r="K2688" i="1"/>
  <c r="L2688" i="1"/>
  <c r="J2689" i="1"/>
  <c r="K2689" i="1"/>
  <c r="L2689" i="1"/>
  <c r="J2690" i="1"/>
  <c r="K2690" i="1"/>
  <c r="L2690" i="1"/>
  <c r="J2691" i="1"/>
  <c r="K2691" i="1"/>
  <c r="L2691" i="1"/>
  <c r="J2692" i="1"/>
  <c r="K2692" i="1"/>
  <c r="L2692" i="1"/>
  <c r="J2693" i="1"/>
  <c r="K2693" i="1"/>
  <c r="L2693" i="1"/>
  <c r="J2694" i="1"/>
  <c r="K2694" i="1"/>
  <c r="L2694" i="1"/>
  <c r="J2695" i="1"/>
  <c r="K2695" i="1"/>
  <c r="L2695" i="1"/>
  <c r="J2696" i="1"/>
  <c r="K2696" i="1"/>
  <c r="L2696" i="1"/>
  <c r="J2697" i="1"/>
  <c r="K2697" i="1"/>
  <c r="L2697" i="1"/>
  <c r="J2698" i="1"/>
  <c r="K2698" i="1"/>
  <c r="L2698" i="1"/>
  <c r="J2699" i="1"/>
  <c r="K2699" i="1"/>
  <c r="L2699" i="1"/>
  <c r="J2700" i="1"/>
  <c r="K2700" i="1"/>
  <c r="L2700" i="1"/>
  <c r="J2701" i="1"/>
  <c r="K2701" i="1"/>
  <c r="L2701" i="1"/>
  <c r="J2702" i="1"/>
  <c r="K2702" i="1"/>
  <c r="L2702" i="1"/>
  <c r="J2703" i="1"/>
  <c r="K2703" i="1"/>
  <c r="L2703" i="1"/>
  <c r="J2704" i="1"/>
  <c r="K2704" i="1"/>
  <c r="L2704" i="1"/>
  <c r="J2705" i="1"/>
  <c r="K2705" i="1"/>
  <c r="L2705" i="1"/>
  <c r="J2706" i="1"/>
  <c r="K2706" i="1"/>
  <c r="L2706" i="1"/>
  <c r="J2707" i="1"/>
  <c r="K2707" i="1"/>
  <c r="L2707" i="1"/>
  <c r="J2708" i="1"/>
  <c r="K2708" i="1"/>
  <c r="L2708" i="1"/>
  <c r="J2709" i="1"/>
  <c r="K2709" i="1"/>
  <c r="L2709" i="1"/>
  <c r="J2710" i="1"/>
  <c r="K2710" i="1"/>
  <c r="L2710" i="1"/>
  <c r="J2711" i="1"/>
  <c r="K2711" i="1"/>
  <c r="L2711" i="1"/>
  <c r="J2712" i="1"/>
  <c r="K2712" i="1"/>
  <c r="L2712" i="1"/>
  <c r="J2652" i="1"/>
  <c r="K2652" i="1"/>
  <c r="L2652" i="1"/>
  <c r="J2653" i="1"/>
  <c r="K2653" i="1"/>
  <c r="L2653" i="1"/>
  <c r="J2654" i="1"/>
  <c r="K2654" i="1"/>
  <c r="L2654" i="1"/>
  <c r="J2655" i="1"/>
  <c r="K2655" i="1"/>
  <c r="L2655" i="1"/>
  <c r="J2656" i="1"/>
  <c r="K2656" i="1"/>
  <c r="L2656" i="1"/>
  <c r="J2657" i="1"/>
  <c r="K2657" i="1"/>
  <c r="L2657" i="1"/>
  <c r="J2658" i="1"/>
  <c r="K2658" i="1"/>
  <c r="L2658" i="1"/>
  <c r="J2659" i="1"/>
  <c r="K2659" i="1"/>
  <c r="L2659" i="1"/>
  <c r="J2660" i="1"/>
  <c r="K2660" i="1"/>
  <c r="L2660" i="1"/>
  <c r="J2661" i="1"/>
  <c r="K2661" i="1"/>
  <c r="L2661" i="1"/>
  <c r="J2662" i="1"/>
  <c r="K2662" i="1"/>
  <c r="L2662" i="1"/>
  <c r="J2663" i="1"/>
  <c r="K2663" i="1"/>
  <c r="L2663" i="1"/>
  <c r="J2664" i="1"/>
  <c r="K2664" i="1"/>
  <c r="L2664" i="1"/>
  <c r="J2665" i="1"/>
  <c r="K2665" i="1"/>
  <c r="L2665" i="1"/>
  <c r="J2666" i="1"/>
  <c r="K2666" i="1"/>
  <c r="L2666" i="1"/>
  <c r="J2667" i="1"/>
  <c r="K2667" i="1"/>
  <c r="L2667" i="1"/>
  <c r="J2668" i="1"/>
  <c r="K2668" i="1"/>
  <c r="L2668" i="1"/>
  <c r="J2669" i="1"/>
  <c r="K2669" i="1"/>
  <c r="L2669" i="1"/>
  <c r="J2670" i="1"/>
  <c r="K2670" i="1"/>
  <c r="L2670" i="1"/>
  <c r="J2671" i="1"/>
  <c r="K2671" i="1"/>
  <c r="L2671" i="1"/>
  <c r="J2672" i="1"/>
  <c r="K2672" i="1"/>
  <c r="L2672" i="1"/>
  <c r="J2673" i="1"/>
  <c r="K2673" i="1"/>
  <c r="L2673" i="1"/>
  <c r="J2674" i="1"/>
  <c r="K2674" i="1"/>
  <c r="L2674" i="1"/>
  <c r="J2675" i="1"/>
  <c r="K2675" i="1"/>
  <c r="L2675" i="1"/>
  <c r="J2676" i="1"/>
  <c r="K2676" i="1"/>
  <c r="L2676" i="1"/>
  <c r="J2677" i="1"/>
  <c r="K2677" i="1"/>
  <c r="L2677" i="1"/>
  <c r="J2678" i="1"/>
  <c r="K2678" i="1"/>
  <c r="L2678" i="1"/>
  <c r="J2679" i="1"/>
  <c r="K2679" i="1"/>
  <c r="L2679" i="1"/>
  <c r="J2680" i="1"/>
  <c r="K2680" i="1"/>
  <c r="L2680" i="1"/>
  <c r="J2681" i="1"/>
  <c r="K2681" i="1"/>
  <c r="L2681" i="1"/>
  <c r="J2682" i="1"/>
  <c r="K2682" i="1"/>
  <c r="L2682" i="1"/>
  <c r="J2622" i="1"/>
  <c r="K2622" i="1"/>
  <c r="L2622" i="1"/>
  <c r="J2623" i="1"/>
  <c r="K2623" i="1"/>
  <c r="L2623" i="1"/>
  <c r="J2624" i="1"/>
  <c r="K2624" i="1"/>
  <c r="L2624" i="1"/>
  <c r="J2625" i="1"/>
  <c r="K2625" i="1"/>
  <c r="L2625" i="1"/>
  <c r="J2626" i="1"/>
  <c r="K2626" i="1"/>
  <c r="L2626" i="1"/>
  <c r="J2627" i="1"/>
  <c r="K2627" i="1"/>
  <c r="L2627" i="1"/>
  <c r="J2628" i="1"/>
  <c r="K2628" i="1"/>
  <c r="L2628" i="1"/>
  <c r="J2629" i="1"/>
  <c r="K2629" i="1"/>
  <c r="L2629" i="1"/>
  <c r="J2630" i="1"/>
  <c r="K2630" i="1"/>
  <c r="L2630" i="1"/>
  <c r="J2631" i="1"/>
  <c r="K2631" i="1"/>
  <c r="L2631" i="1"/>
  <c r="J2632" i="1"/>
  <c r="K2632" i="1"/>
  <c r="L2632" i="1"/>
  <c r="J2633" i="1"/>
  <c r="K2633" i="1"/>
  <c r="L2633" i="1"/>
  <c r="J2634" i="1"/>
  <c r="K2634" i="1"/>
  <c r="L2634" i="1"/>
  <c r="J2635" i="1"/>
  <c r="K2635" i="1"/>
  <c r="L2635" i="1"/>
  <c r="J2636" i="1"/>
  <c r="K2636" i="1"/>
  <c r="L2636" i="1"/>
  <c r="J2637" i="1"/>
  <c r="K2637" i="1"/>
  <c r="L2637" i="1"/>
  <c r="J2638" i="1"/>
  <c r="K2638" i="1"/>
  <c r="L2638" i="1"/>
  <c r="J2639" i="1"/>
  <c r="K2639" i="1"/>
  <c r="L2639" i="1"/>
  <c r="J2640" i="1"/>
  <c r="K2640" i="1"/>
  <c r="L2640" i="1"/>
  <c r="J2641" i="1"/>
  <c r="K2641" i="1"/>
  <c r="L2641" i="1"/>
  <c r="J2642" i="1"/>
  <c r="K2642" i="1"/>
  <c r="L2642" i="1"/>
  <c r="J2643" i="1"/>
  <c r="K2643" i="1"/>
  <c r="L2643" i="1"/>
  <c r="J2644" i="1"/>
  <c r="K2644" i="1"/>
  <c r="L2644" i="1"/>
  <c r="J2645" i="1"/>
  <c r="K2645" i="1"/>
  <c r="L2645" i="1"/>
  <c r="J2646" i="1"/>
  <c r="K2646" i="1"/>
  <c r="L2646" i="1"/>
  <c r="J2647" i="1"/>
  <c r="K2647" i="1"/>
  <c r="L2647" i="1"/>
  <c r="J2648" i="1"/>
  <c r="K2648" i="1"/>
  <c r="L2648" i="1"/>
  <c r="J2649" i="1"/>
  <c r="K2649" i="1"/>
  <c r="L2649" i="1"/>
  <c r="J2650" i="1"/>
  <c r="K2650" i="1"/>
  <c r="L2650" i="1"/>
  <c r="J2651" i="1"/>
  <c r="K2651" i="1"/>
  <c r="L2651" i="1"/>
  <c r="J2591" i="1" l="1"/>
  <c r="K2591" i="1"/>
  <c r="L2591" i="1"/>
  <c r="J2592" i="1"/>
  <c r="K2592" i="1"/>
  <c r="L2592" i="1"/>
  <c r="J2593" i="1"/>
  <c r="K2593" i="1"/>
  <c r="L2593" i="1"/>
  <c r="J2594" i="1"/>
  <c r="K2594" i="1"/>
  <c r="L2594" i="1"/>
  <c r="J2595" i="1"/>
  <c r="K2595" i="1"/>
  <c r="L2595" i="1"/>
  <c r="J2596" i="1"/>
  <c r="K2596" i="1"/>
  <c r="L2596" i="1"/>
  <c r="J2597" i="1"/>
  <c r="K2597" i="1"/>
  <c r="L2597" i="1"/>
  <c r="J2598" i="1"/>
  <c r="K2598" i="1"/>
  <c r="L2598" i="1"/>
  <c r="J2599" i="1"/>
  <c r="K2599" i="1"/>
  <c r="L2599" i="1"/>
  <c r="J2600" i="1"/>
  <c r="K2600" i="1"/>
  <c r="L2600" i="1"/>
  <c r="J2601" i="1"/>
  <c r="K2601" i="1"/>
  <c r="L2601" i="1"/>
  <c r="J2602" i="1"/>
  <c r="K2602" i="1"/>
  <c r="L2602" i="1"/>
  <c r="J2603" i="1"/>
  <c r="K2603" i="1"/>
  <c r="L2603" i="1"/>
  <c r="J2604" i="1"/>
  <c r="K2604" i="1"/>
  <c r="L2604" i="1"/>
  <c r="J2605" i="1"/>
  <c r="K2605" i="1"/>
  <c r="L2605" i="1"/>
  <c r="J2606" i="1"/>
  <c r="K2606" i="1"/>
  <c r="L2606" i="1"/>
  <c r="J2607" i="1"/>
  <c r="K2607" i="1"/>
  <c r="L2607" i="1"/>
  <c r="J2608" i="1"/>
  <c r="K2608" i="1"/>
  <c r="L2608" i="1"/>
  <c r="J2609" i="1"/>
  <c r="K2609" i="1"/>
  <c r="L2609" i="1"/>
  <c r="J2610" i="1"/>
  <c r="K2610" i="1"/>
  <c r="L2610" i="1"/>
  <c r="J2611" i="1"/>
  <c r="K2611" i="1"/>
  <c r="L2611" i="1"/>
  <c r="J2612" i="1"/>
  <c r="K2612" i="1"/>
  <c r="L2612" i="1"/>
  <c r="J2613" i="1"/>
  <c r="K2613" i="1"/>
  <c r="L2613" i="1"/>
  <c r="J2614" i="1"/>
  <c r="K2614" i="1"/>
  <c r="L2614" i="1"/>
  <c r="J2615" i="1"/>
  <c r="K2615" i="1"/>
  <c r="L2615" i="1"/>
  <c r="J2616" i="1"/>
  <c r="K2616" i="1"/>
  <c r="L2616" i="1"/>
  <c r="J2617" i="1"/>
  <c r="K2617" i="1"/>
  <c r="L2617" i="1"/>
  <c r="J2618" i="1"/>
  <c r="K2618" i="1"/>
  <c r="L2618" i="1"/>
  <c r="J2619" i="1"/>
  <c r="K2619" i="1"/>
  <c r="L2619" i="1"/>
  <c r="J2620" i="1"/>
  <c r="K2620" i="1"/>
  <c r="L2620" i="1"/>
  <c r="J2621" i="1"/>
  <c r="K2621" i="1"/>
  <c r="L2621" i="1"/>
  <c r="J2560" i="1" l="1"/>
  <c r="K2560" i="1"/>
  <c r="L2560" i="1"/>
  <c r="J2561" i="1"/>
  <c r="K2561" i="1"/>
  <c r="L2561" i="1"/>
  <c r="J2562" i="1"/>
  <c r="K2562" i="1"/>
  <c r="L2562" i="1"/>
  <c r="J2563" i="1"/>
  <c r="K2563" i="1"/>
  <c r="L2563" i="1"/>
  <c r="J2564" i="1"/>
  <c r="K2564" i="1"/>
  <c r="L2564" i="1"/>
  <c r="J2565" i="1"/>
  <c r="K2565" i="1"/>
  <c r="L2565" i="1"/>
  <c r="J2566" i="1"/>
  <c r="K2566" i="1"/>
  <c r="L2566" i="1"/>
  <c r="J2567" i="1"/>
  <c r="K2567" i="1"/>
  <c r="L2567" i="1"/>
  <c r="J2568" i="1"/>
  <c r="K2568" i="1"/>
  <c r="L2568" i="1"/>
  <c r="J2569" i="1"/>
  <c r="K2569" i="1"/>
  <c r="L2569" i="1"/>
  <c r="J2570" i="1"/>
  <c r="K2570" i="1"/>
  <c r="L2570" i="1"/>
  <c r="J2571" i="1"/>
  <c r="K2571" i="1"/>
  <c r="L2571" i="1"/>
  <c r="J2572" i="1"/>
  <c r="K2572" i="1"/>
  <c r="L2572" i="1"/>
  <c r="J2573" i="1"/>
  <c r="K2573" i="1"/>
  <c r="L2573" i="1"/>
  <c r="J2574" i="1"/>
  <c r="K2574" i="1"/>
  <c r="L2574" i="1"/>
  <c r="J2575" i="1"/>
  <c r="K2575" i="1"/>
  <c r="L2575" i="1"/>
  <c r="J2576" i="1"/>
  <c r="K2576" i="1"/>
  <c r="L2576" i="1"/>
  <c r="J2577" i="1"/>
  <c r="K2577" i="1"/>
  <c r="L2577" i="1"/>
  <c r="J2578" i="1"/>
  <c r="K2578" i="1"/>
  <c r="L2578" i="1"/>
  <c r="J2579" i="1"/>
  <c r="K2579" i="1"/>
  <c r="L2579" i="1"/>
  <c r="J2580" i="1"/>
  <c r="K2580" i="1"/>
  <c r="L2580" i="1"/>
  <c r="J2581" i="1"/>
  <c r="K2581" i="1"/>
  <c r="L2581" i="1"/>
  <c r="J2582" i="1"/>
  <c r="K2582" i="1"/>
  <c r="L2582" i="1"/>
  <c r="J2583" i="1"/>
  <c r="K2583" i="1"/>
  <c r="L2583" i="1"/>
  <c r="J2584" i="1"/>
  <c r="K2584" i="1"/>
  <c r="L2584" i="1"/>
  <c r="J2585" i="1"/>
  <c r="K2585" i="1"/>
  <c r="L2585" i="1"/>
  <c r="J2586" i="1"/>
  <c r="K2586" i="1"/>
  <c r="L2586" i="1"/>
  <c r="J2587" i="1"/>
  <c r="K2587" i="1"/>
  <c r="L2587" i="1"/>
  <c r="J2588" i="1"/>
  <c r="K2588" i="1"/>
  <c r="L2588" i="1"/>
  <c r="J2589" i="1"/>
  <c r="K2589" i="1"/>
  <c r="L2589" i="1"/>
  <c r="J2590" i="1"/>
  <c r="K2590" i="1"/>
  <c r="L2590" i="1"/>
  <c r="J2530" i="1"/>
  <c r="K2530" i="1"/>
  <c r="L2530" i="1"/>
  <c r="J2531" i="1"/>
  <c r="K2531" i="1"/>
  <c r="L2531" i="1"/>
  <c r="J2532" i="1"/>
  <c r="K2532" i="1"/>
  <c r="L2532" i="1"/>
  <c r="J2533" i="1"/>
  <c r="K2533" i="1"/>
  <c r="L2533" i="1"/>
  <c r="J2534" i="1"/>
  <c r="K2534" i="1"/>
  <c r="L2534" i="1"/>
  <c r="J2535" i="1"/>
  <c r="K2535" i="1"/>
  <c r="L2535" i="1"/>
  <c r="J2536" i="1"/>
  <c r="K2536" i="1"/>
  <c r="L2536" i="1"/>
  <c r="J2537" i="1"/>
  <c r="K2537" i="1"/>
  <c r="L2537" i="1"/>
  <c r="J2538" i="1"/>
  <c r="K2538" i="1"/>
  <c r="L2538" i="1"/>
  <c r="J2539" i="1"/>
  <c r="K2539" i="1"/>
  <c r="L2539" i="1"/>
  <c r="J2540" i="1"/>
  <c r="K2540" i="1"/>
  <c r="L2540" i="1"/>
  <c r="J2541" i="1"/>
  <c r="K2541" i="1"/>
  <c r="L2541" i="1"/>
  <c r="J2542" i="1"/>
  <c r="K2542" i="1"/>
  <c r="L2542" i="1"/>
  <c r="J2543" i="1"/>
  <c r="K2543" i="1"/>
  <c r="L2543" i="1"/>
  <c r="J2544" i="1"/>
  <c r="K2544" i="1"/>
  <c r="L2544" i="1"/>
  <c r="J2545" i="1"/>
  <c r="K2545" i="1"/>
  <c r="L2545" i="1"/>
  <c r="J2546" i="1"/>
  <c r="K2546" i="1"/>
  <c r="L2546" i="1"/>
  <c r="J2547" i="1"/>
  <c r="K2547" i="1"/>
  <c r="L2547" i="1"/>
  <c r="J2548" i="1"/>
  <c r="K2548" i="1"/>
  <c r="L2548" i="1"/>
  <c r="J2549" i="1"/>
  <c r="K2549" i="1"/>
  <c r="L2549" i="1"/>
  <c r="J2550" i="1"/>
  <c r="K2550" i="1"/>
  <c r="L2550" i="1"/>
  <c r="J2551" i="1"/>
  <c r="K2551" i="1"/>
  <c r="L2551" i="1"/>
  <c r="J2552" i="1"/>
  <c r="K2552" i="1"/>
  <c r="L2552" i="1"/>
  <c r="J2553" i="1"/>
  <c r="K2553" i="1"/>
  <c r="L2553" i="1"/>
  <c r="J2554" i="1"/>
  <c r="K2554" i="1"/>
  <c r="L2554" i="1"/>
  <c r="J2555" i="1"/>
  <c r="K2555" i="1"/>
  <c r="L2555" i="1"/>
  <c r="J2556" i="1"/>
  <c r="K2556" i="1"/>
  <c r="L2556" i="1"/>
  <c r="J2557" i="1"/>
  <c r="K2557" i="1"/>
  <c r="L2557" i="1"/>
  <c r="J2558" i="1"/>
  <c r="K2558" i="1"/>
  <c r="L2558" i="1"/>
  <c r="J2559" i="1"/>
  <c r="K2559" i="1"/>
  <c r="L2559" i="1"/>
  <c r="J2499" i="1" l="1"/>
  <c r="K2499" i="1"/>
  <c r="L2499" i="1"/>
  <c r="J2500" i="1"/>
  <c r="K2500" i="1"/>
  <c r="L2500" i="1"/>
  <c r="J2501" i="1"/>
  <c r="K2501" i="1"/>
  <c r="L2501" i="1"/>
  <c r="J2502" i="1"/>
  <c r="K2502" i="1"/>
  <c r="L2502" i="1"/>
  <c r="J2503" i="1"/>
  <c r="K2503" i="1"/>
  <c r="L2503" i="1"/>
  <c r="J2504" i="1"/>
  <c r="K2504" i="1"/>
  <c r="L2504" i="1"/>
  <c r="J2505" i="1"/>
  <c r="K2505" i="1"/>
  <c r="L2505" i="1"/>
  <c r="J2506" i="1"/>
  <c r="K2506" i="1"/>
  <c r="L2506" i="1"/>
  <c r="J2507" i="1"/>
  <c r="K2507" i="1"/>
  <c r="L2507" i="1"/>
  <c r="J2508" i="1"/>
  <c r="K2508" i="1"/>
  <c r="L2508" i="1"/>
  <c r="J2509" i="1"/>
  <c r="K2509" i="1"/>
  <c r="L2509" i="1"/>
  <c r="J2510" i="1"/>
  <c r="K2510" i="1"/>
  <c r="L2510" i="1"/>
  <c r="J2511" i="1"/>
  <c r="K2511" i="1"/>
  <c r="L2511" i="1"/>
  <c r="J2512" i="1"/>
  <c r="K2512" i="1"/>
  <c r="L2512" i="1"/>
  <c r="J2513" i="1"/>
  <c r="K2513" i="1"/>
  <c r="L2513" i="1"/>
  <c r="J2514" i="1"/>
  <c r="K2514" i="1"/>
  <c r="L2514" i="1"/>
  <c r="J2515" i="1"/>
  <c r="K2515" i="1"/>
  <c r="L2515" i="1"/>
  <c r="J2516" i="1"/>
  <c r="K2516" i="1"/>
  <c r="L2516" i="1"/>
  <c r="J2517" i="1"/>
  <c r="K2517" i="1"/>
  <c r="L2517" i="1"/>
  <c r="J2518" i="1"/>
  <c r="K2518" i="1"/>
  <c r="L2518" i="1"/>
  <c r="J2519" i="1"/>
  <c r="K2519" i="1"/>
  <c r="L2519" i="1"/>
  <c r="J2520" i="1"/>
  <c r="K2520" i="1"/>
  <c r="L2520" i="1"/>
  <c r="J2521" i="1"/>
  <c r="K2521" i="1"/>
  <c r="L2521" i="1"/>
  <c r="J2522" i="1"/>
  <c r="K2522" i="1"/>
  <c r="L2522" i="1"/>
  <c r="J2523" i="1"/>
  <c r="K2523" i="1"/>
  <c r="L2523" i="1"/>
  <c r="J2524" i="1"/>
  <c r="K2524" i="1"/>
  <c r="L2524" i="1"/>
  <c r="J2525" i="1"/>
  <c r="K2525" i="1"/>
  <c r="L2525" i="1"/>
  <c r="J2526" i="1"/>
  <c r="K2526" i="1"/>
  <c r="L2526" i="1"/>
  <c r="J2527" i="1"/>
  <c r="K2527" i="1"/>
  <c r="L2527" i="1"/>
  <c r="J2528" i="1"/>
  <c r="K2528" i="1"/>
  <c r="L2528" i="1"/>
  <c r="J2529" i="1"/>
  <c r="K2529" i="1"/>
  <c r="L2529" i="1"/>
  <c r="J2469" i="1"/>
  <c r="K2469" i="1"/>
  <c r="L2469" i="1"/>
  <c r="J2470" i="1"/>
  <c r="K2470" i="1"/>
  <c r="L2470" i="1"/>
  <c r="J2471" i="1"/>
  <c r="K2471" i="1"/>
  <c r="L2471" i="1"/>
  <c r="J2472" i="1"/>
  <c r="K2472" i="1"/>
  <c r="L2472" i="1"/>
  <c r="J2473" i="1"/>
  <c r="K2473" i="1"/>
  <c r="L2473" i="1"/>
  <c r="J2474" i="1"/>
  <c r="K2474" i="1"/>
  <c r="L2474" i="1"/>
  <c r="J2475" i="1"/>
  <c r="K2475" i="1"/>
  <c r="L2475" i="1"/>
  <c r="J2476" i="1"/>
  <c r="K2476" i="1"/>
  <c r="L2476" i="1"/>
  <c r="J2477" i="1"/>
  <c r="K2477" i="1"/>
  <c r="L2477" i="1"/>
  <c r="J2478" i="1"/>
  <c r="K2478" i="1"/>
  <c r="L2478" i="1"/>
  <c r="J2479" i="1"/>
  <c r="K2479" i="1"/>
  <c r="L2479" i="1"/>
  <c r="J2480" i="1"/>
  <c r="K2480" i="1"/>
  <c r="L2480" i="1"/>
  <c r="J2481" i="1"/>
  <c r="K2481" i="1"/>
  <c r="L2481" i="1"/>
  <c r="J2482" i="1"/>
  <c r="K2482" i="1"/>
  <c r="L2482" i="1"/>
  <c r="J2483" i="1"/>
  <c r="K2483" i="1"/>
  <c r="L2483" i="1"/>
  <c r="J2484" i="1"/>
  <c r="K2484" i="1"/>
  <c r="L2484" i="1"/>
  <c r="J2485" i="1"/>
  <c r="K2485" i="1"/>
  <c r="L2485" i="1"/>
  <c r="J2486" i="1"/>
  <c r="K2486" i="1"/>
  <c r="L2486" i="1"/>
  <c r="J2487" i="1"/>
  <c r="K2487" i="1"/>
  <c r="L2487" i="1"/>
  <c r="J2488" i="1"/>
  <c r="K2488" i="1"/>
  <c r="L2488" i="1"/>
  <c r="J2489" i="1"/>
  <c r="K2489" i="1"/>
  <c r="L2489" i="1"/>
  <c r="J2490" i="1"/>
  <c r="K2490" i="1"/>
  <c r="L2490" i="1"/>
  <c r="J2491" i="1"/>
  <c r="K2491" i="1"/>
  <c r="L2491" i="1"/>
  <c r="J2492" i="1"/>
  <c r="K2492" i="1"/>
  <c r="L2492" i="1"/>
  <c r="J2493" i="1"/>
  <c r="K2493" i="1"/>
  <c r="L2493" i="1"/>
  <c r="J2494" i="1"/>
  <c r="K2494" i="1"/>
  <c r="L2494" i="1"/>
  <c r="J2495" i="1"/>
  <c r="K2495" i="1"/>
  <c r="L2495" i="1"/>
  <c r="J2496" i="1"/>
  <c r="K2496" i="1"/>
  <c r="L2496" i="1"/>
  <c r="J2497" i="1"/>
  <c r="K2497" i="1"/>
  <c r="L2497" i="1"/>
  <c r="J2498" i="1"/>
  <c r="K2498" i="1"/>
  <c r="L2498" i="1"/>
  <c r="J2438" i="1"/>
  <c r="K2438" i="1"/>
  <c r="L2438" i="1"/>
  <c r="J2439" i="1"/>
  <c r="K2439" i="1"/>
  <c r="L2439" i="1"/>
  <c r="J2440" i="1"/>
  <c r="K2440" i="1"/>
  <c r="L2440" i="1"/>
  <c r="J2441" i="1"/>
  <c r="K2441" i="1"/>
  <c r="L2441" i="1"/>
  <c r="J2442" i="1"/>
  <c r="K2442" i="1"/>
  <c r="L2442" i="1"/>
  <c r="J2443" i="1"/>
  <c r="K2443" i="1"/>
  <c r="L2443" i="1"/>
  <c r="J2444" i="1"/>
  <c r="K2444" i="1"/>
  <c r="L2444" i="1"/>
  <c r="J2445" i="1"/>
  <c r="K2445" i="1"/>
  <c r="L2445" i="1"/>
  <c r="J2446" i="1"/>
  <c r="K2446" i="1"/>
  <c r="L2446" i="1"/>
  <c r="J2447" i="1"/>
  <c r="K2447" i="1"/>
  <c r="L2447" i="1"/>
  <c r="J2448" i="1"/>
  <c r="K2448" i="1"/>
  <c r="L2448" i="1"/>
  <c r="J2449" i="1"/>
  <c r="K2449" i="1"/>
  <c r="L2449" i="1"/>
  <c r="J2450" i="1"/>
  <c r="K2450" i="1"/>
  <c r="L2450" i="1"/>
  <c r="J2451" i="1"/>
  <c r="K2451" i="1"/>
  <c r="L2451" i="1"/>
  <c r="J2452" i="1"/>
  <c r="K2452" i="1"/>
  <c r="L2452" i="1"/>
  <c r="J2453" i="1"/>
  <c r="K2453" i="1"/>
  <c r="L2453" i="1"/>
  <c r="J2454" i="1"/>
  <c r="K2454" i="1"/>
  <c r="L2454" i="1"/>
  <c r="J2455" i="1"/>
  <c r="K2455" i="1"/>
  <c r="L2455" i="1"/>
  <c r="J2456" i="1"/>
  <c r="K2456" i="1"/>
  <c r="L2456" i="1"/>
  <c r="J2457" i="1"/>
  <c r="K2457" i="1"/>
  <c r="L2457" i="1"/>
  <c r="J2458" i="1"/>
  <c r="K2458" i="1"/>
  <c r="L2458" i="1"/>
  <c r="J2459" i="1"/>
  <c r="K2459" i="1"/>
  <c r="L2459" i="1"/>
  <c r="J2460" i="1"/>
  <c r="K2460" i="1"/>
  <c r="L2460" i="1"/>
  <c r="J2461" i="1"/>
  <c r="K2461" i="1"/>
  <c r="L2461" i="1"/>
  <c r="J2462" i="1"/>
  <c r="K2462" i="1"/>
  <c r="L2462" i="1"/>
  <c r="J2463" i="1"/>
  <c r="K2463" i="1"/>
  <c r="L2463" i="1"/>
  <c r="J2464" i="1"/>
  <c r="K2464" i="1"/>
  <c r="L2464" i="1"/>
  <c r="J2465" i="1"/>
  <c r="K2465" i="1"/>
  <c r="L2465" i="1"/>
  <c r="J2466" i="1"/>
  <c r="K2466" i="1"/>
  <c r="L2466" i="1"/>
  <c r="J2467" i="1"/>
  <c r="K2467" i="1"/>
  <c r="L2467" i="1"/>
  <c r="J2468" i="1"/>
  <c r="K2468" i="1"/>
  <c r="L2468" i="1"/>
  <c r="J2409" i="1" l="1"/>
  <c r="K2409" i="1"/>
  <c r="L2409" i="1"/>
  <c r="J2410" i="1"/>
  <c r="K2410" i="1"/>
  <c r="L2410" i="1"/>
  <c r="J2411" i="1"/>
  <c r="K2411" i="1"/>
  <c r="L2411" i="1"/>
  <c r="J2412" i="1"/>
  <c r="K2412" i="1"/>
  <c r="L2412" i="1"/>
  <c r="J2413" i="1"/>
  <c r="K2413" i="1"/>
  <c r="L2413" i="1"/>
  <c r="J2414" i="1"/>
  <c r="K2414" i="1"/>
  <c r="L2414" i="1"/>
  <c r="J2415" i="1"/>
  <c r="K2415" i="1"/>
  <c r="L2415" i="1"/>
  <c r="J2416" i="1"/>
  <c r="K2416" i="1"/>
  <c r="L2416" i="1"/>
  <c r="J2417" i="1"/>
  <c r="K2417" i="1"/>
  <c r="L2417" i="1"/>
  <c r="J2418" i="1"/>
  <c r="K2418" i="1"/>
  <c r="L2418" i="1"/>
  <c r="J2419" i="1"/>
  <c r="K2419" i="1"/>
  <c r="L2419" i="1"/>
  <c r="J2420" i="1"/>
  <c r="K2420" i="1"/>
  <c r="L2420" i="1"/>
  <c r="J2421" i="1"/>
  <c r="K2421" i="1"/>
  <c r="L2421" i="1"/>
  <c r="J2422" i="1"/>
  <c r="K2422" i="1"/>
  <c r="L2422" i="1"/>
  <c r="J2423" i="1"/>
  <c r="K2423" i="1"/>
  <c r="L2423" i="1"/>
  <c r="J2424" i="1"/>
  <c r="K2424" i="1"/>
  <c r="L2424" i="1"/>
  <c r="J2425" i="1"/>
  <c r="K2425" i="1"/>
  <c r="L2425" i="1"/>
  <c r="J2426" i="1"/>
  <c r="K2426" i="1"/>
  <c r="L2426" i="1"/>
  <c r="J2427" i="1"/>
  <c r="K2427" i="1"/>
  <c r="L2427" i="1"/>
  <c r="J2428" i="1"/>
  <c r="K2428" i="1"/>
  <c r="L2428" i="1"/>
  <c r="J2429" i="1"/>
  <c r="K2429" i="1"/>
  <c r="L2429" i="1"/>
  <c r="J2430" i="1"/>
  <c r="K2430" i="1"/>
  <c r="L2430" i="1"/>
  <c r="J2431" i="1"/>
  <c r="K2431" i="1"/>
  <c r="L2431" i="1"/>
  <c r="J2432" i="1"/>
  <c r="K2432" i="1"/>
  <c r="L2432" i="1"/>
  <c r="J2433" i="1"/>
  <c r="K2433" i="1"/>
  <c r="L2433" i="1"/>
  <c r="J2434" i="1"/>
  <c r="K2434" i="1"/>
  <c r="L2434" i="1"/>
  <c r="J2435" i="1"/>
  <c r="K2435" i="1"/>
  <c r="L2435" i="1"/>
  <c r="J2436" i="1"/>
  <c r="K2436" i="1"/>
  <c r="L2436" i="1"/>
  <c r="J2437" i="1"/>
  <c r="K2437" i="1"/>
  <c r="L2437" i="1"/>
  <c r="J2378" i="1" l="1"/>
  <c r="K2378" i="1"/>
  <c r="L2378" i="1"/>
  <c r="J2379" i="1"/>
  <c r="K2379" i="1"/>
  <c r="L2379" i="1"/>
  <c r="J2380" i="1"/>
  <c r="K2380" i="1"/>
  <c r="L2380" i="1"/>
  <c r="J2381" i="1"/>
  <c r="K2381" i="1"/>
  <c r="L2381" i="1"/>
  <c r="J2382" i="1"/>
  <c r="K2382" i="1"/>
  <c r="L2382" i="1"/>
  <c r="J2383" i="1"/>
  <c r="K2383" i="1"/>
  <c r="L2383" i="1"/>
  <c r="J2384" i="1"/>
  <c r="K2384" i="1"/>
  <c r="L2384" i="1"/>
  <c r="J2385" i="1"/>
  <c r="K2385" i="1"/>
  <c r="L2385" i="1"/>
  <c r="J2386" i="1"/>
  <c r="K2386" i="1"/>
  <c r="L2386" i="1"/>
  <c r="J2387" i="1"/>
  <c r="K2387" i="1"/>
  <c r="L2387" i="1"/>
  <c r="J2388" i="1"/>
  <c r="K2388" i="1"/>
  <c r="L2388" i="1"/>
  <c r="J2389" i="1"/>
  <c r="K2389" i="1"/>
  <c r="L2389" i="1"/>
  <c r="J2390" i="1"/>
  <c r="K2390" i="1"/>
  <c r="L2390" i="1"/>
  <c r="J2391" i="1"/>
  <c r="K2391" i="1"/>
  <c r="L2391" i="1"/>
  <c r="J2392" i="1"/>
  <c r="K2392" i="1"/>
  <c r="L2392" i="1"/>
  <c r="J2393" i="1"/>
  <c r="K2393" i="1"/>
  <c r="L2393" i="1"/>
  <c r="J2394" i="1"/>
  <c r="K2394" i="1"/>
  <c r="L2394" i="1"/>
  <c r="J2395" i="1"/>
  <c r="K2395" i="1"/>
  <c r="L2395" i="1"/>
  <c r="J2396" i="1"/>
  <c r="K2396" i="1"/>
  <c r="L2396" i="1"/>
  <c r="J2397" i="1"/>
  <c r="K2397" i="1"/>
  <c r="L2397" i="1"/>
  <c r="J2398" i="1"/>
  <c r="K2398" i="1"/>
  <c r="L2398" i="1"/>
  <c r="J2399" i="1"/>
  <c r="K2399" i="1"/>
  <c r="L2399" i="1"/>
  <c r="J2400" i="1"/>
  <c r="K2400" i="1"/>
  <c r="L2400" i="1"/>
  <c r="J2401" i="1"/>
  <c r="K2401" i="1"/>
  <c r="L2401" i="1"/>
  <c r="J2402" i="1"/>
  <c r="K2402" i="1"/>
  <c r="L2402" i="1"/>
  <c r="J2403" i="1"/>
  <c r="K2403" i="1"/>
  <c r="L2403" i="1"/>
  <c r="J2404" i="1"/>
  <c r="K2404" i="1"/>
  <c r="L2404" i="1"/>
  <c r="J2405" i="1"/>
  <c r="K2405" i="1"/>
  <c r="L2405" i="1"/>
  <c r="J2406" i="1"/>
  <c r="K2406" i="1"/>
  <c r="L2406" i="1"/>
  <c r="J2407" i="1"/>
  <c r="K2407" i="1"/>
  <c r="L2407" i="1"/>
  <c r="J2408" i="1"/>
  <c r="K2408" i="1"/>
  <c r="L2408" i="1"/>
  <c r="B66" i="15" l="1"/>
  <c r="D66" i="15" s="1"/>
  <c r="J2072" i="1"/>
  <c r="K2072" i="1"/>
  <c r="L2072" i="1"/>
  <c r="J2073" i="1"/>
  <c r="K2073" i="1"/>
  <c r="L2073" i="1"/>
  <c r="J2074" i="1"/>
  <c r="K2074" i="1"/>
  <c r="L2074" i="1"/>
  <c r="J2075" i="1"/>
  <c r="K2075" i="1"/>
  <c r="L2075" i="1"/>
  <c r="J2076" i="1"/>
  <c r="K2076" i="1"/>
  <c r="L2076" i="1"/>
  <c r="J2077" i="1"/>
  <c r="K2077" i="1"/>
  <c r="L2077" i="1"/>
  <c r="J2078" i="1"/>
  <c r="K2078" i="1"/>
  <c r="L2078" i="1"/>
  <c r="J2079" i="1"/>
  <c r="K2079" i="1"/>
  <c r="L2079" i="1"/>
  <c r="J2080" i="1"/>
  <c r="K2080" i="1"/>
  <c r="L2080" i="1"/>
  <c r="J2081" i="1"/>
  <c r="K2081" i="1"/>
  <c r="L2081" i="1"/>
  <c r="J2082" i="1"/>
  <c r="K2082" i="1"/>
  <c r="L2082" i="1"/>
  <c r="J2083" i="1"/>
  <c r="K2083" i="1"/>
  <c r="L2083" i="1"/>
  <c r="J2084" i="1"/>
  <c r="K2084" i="1"/>
  <c r="L2084" i="1"/>
  <c r="J2085" i="1"/>
  <c r="K2085" i="1"/>
  <c r="L2085" i="1"/>
  <c r="J2086" i="1"/>
  <c r="K2086" i="1"/>
  <c r="L2086" i="1"/>
  <c r="J2087" i="1"/>
  <c r="K2087" i="1"/>
  <c r="L2087" i="1"/>
  <c r="J2088" i="1"/>
  <c r="K2088" i="1"/>
  <c r="L2088" i="1"/>
  <c r="J2089" i="1"/>
  <c r="K2089" i="1"/>
  <c r="L2089" i="1"/>
  <c r="J2090" i="1"/>
  <c r="K2090" i="1"/>
  <c r="L2090" i="1"/>
  <c r="J2091" i="1"/>
  <c r="K2091" i="1"/>
  <c r="L2091" i="1"/>
  <c r="J2092" i="1"/>
  <c r="K2092" i="1"/>
  <c r="L2092" i="1"/>
  <c r="J2093" i="1"/>
  <c r="K2093" i="1"/>
  <c r="L2093" i="1"/>
  <c r="J2094" i="1"/>
  <c r="K2094" i="1"/>
  <c r="L2094" i="1"/>
  <c r="J2095" i="1"/>
  <c r="K2095" i="1"/>
  <c r="L2095" i="1"/>
  <c r="J2096" i="1"/>
  <c r="K2096" i="1"/>
  <c r="L2096" i="1"/>
  <c r="J2097" i="1"/>
  <c r="K2097" i="1"/>
  <c r="L2097" i="1"/>
  <c r="J2098" i="1"/>
  <c r="K2098" i="1"/>
  <c r="L2098" i="1"/>
  <c r="J2099" i="1"/>
  <c r="K2099" i="1"/>
  <c r="L2099" i="1"/>
  <c r="J2100" i="1"/>
  <c r="K2100" i="1"/>
  <c r="L2100" i="1"/>
  <c r="J2101" i="1"/>
  <c r="K2101" i="1"/>
  <c r="L2101" i="1"/>
  <c r="J2102" i="1"/>
  <c r="K2102" i="1"/>
  <c r="L2102" i="1"/>
  <c r="J2103" i="1"/>
  <c r="K2103" i="1"/>
  <c r="L2103" i="1"/>
  <c r="J2104" i="1"/>
  <c r="K2104" i="1"/>
  <c r="L2104" i="1"/>
  <c r="J2105" i="1"/>
  <c r="K2105" i="1"/>
  <c r="L2105" i="1"/>
  <c r="J2106" i="1"/>
  <c r="K2106" i="1"/>
  <c r="L2106" i="1"/>
  <c r="J2107" i="1"/>
  <c r="K2107" i="1"/>
  <c r="L2107" i="1"/>
  <c r="J2108" i="1"/>
  <c r="K2108" i="1"/>
  <c r="L2108" i="1"/>
  <c r="J2109" i="1"/>
  <c r="K2109" i="1"/>
  <c r="L2109" i="1"/>
  <c r="J2110" i="1"/>
  <c r="K2110" i="1"/>
  <c r="L2110" i="1"/>
  <c r="J2111" i="1"/>
  <c r="K2111" i="1"/>
  <c r="L2111" i="1"/>
  <c r="J2112" i="1"/>
  <c r="K2112" i="1"/>
  <c r="L2112" i="1"/>
  <c r="J2113" i="1"/>
  <c r="K2113" i="1"/>
  <c r="L2113" i="1"/>
  <c r="J2114" i="1"/>
  <c r="K2114" i="1"/>
  <c r="L2114" i="1"/>
  <c r="J2115" i="1"/>
  <c r="K2115" i="1"/>
  <c r="L2115" i="1"/>
  <c r="J2116" i="1"/>
  <c r="K2116" i="1"/>
  <c r="L2116" i="1"/>
  <c r="J2117" i="1"/>
  <c r="K2117" i="1"/>
  <c r="L2117" i="1"/>
  <c r="J2118" i="1"/>
  <c r="K2118" i="1"/>
  <c r="L2118" i="1"/>
  <c r="J2119" i="1"/>
  <c r="K2119" i="1"/>
  <c r="L2119" i="1"/>
  <c r="J2120" i="1"/>
  <c r="K2120" i="1"/>
  <c r="L2120" i="1"/>
  <c r="J2121" i="1"/>
  <c r="K2121" i="1"/>
  <c r="L2121" i="1"/>
  <c r="J2122" i="1"/>
  <c r="K2122" i="1"/>
  <c r="L2122" i="1"/>
  <c r="J2123" i="1"/>
  <c r="K2123" i="1"/>
  <c r="L2123" i="1"/>
  <c r="J2124" i="1"/>
  <c r="K2124" i="1"/>
  <c r="L2124" i="1"/>
  <c r="J2125" i="1"/>
  <c r="K2125" i="1"/>
  <c r="L2125" i="1"/>
  <c r="J2126" i="1"/>
  <c r="K2126" i="1"/>
  <c r="L2126" i="1"/>
  <c r="J2127" i="1"/>
  <c r="K2127" i="1"/>
  <c r="L2127" i="1"/>
  <c r="J2128" i="1"/>
  <c r="K2128" i="1"/>
  <c r="L2128" i="1"/>
  <c r="J2129" i="1"/>
  <c r="K2129" i="1"/>
  <c r="L2129" i="1"/>
  <c r="J2130" i="1"/>
  <c r="K2130" i="1"/>
  <c r="L2130" i="1"/>
  <c r="J2131" i="1"/>
  <c r="K2131" i="1"/>
  <c r="L2131" i="1"/>
  <c r="J2132" i="1"/>
  <c r="K2132" i="1"/>
  <c r="L2132" i="1"/>
  <c r="J2133" i="1"/>
  <c r="K2133" i="1"/>
  <c r="L2133" i="1"/>
  <c r="J2134" i="1"/>
  <c r="K2134" i="1"/>
  <c r="L2134" i="1"/>
  <c r="J2135" i="1"/>
  <c r="K2135" i="1"/>
  <c r="L2135" i="1"/>
  <c r="J2136" i="1"/>
  <c r="K2136" i="1"/>
  <c r="L2136" i="1"/>
  <c r="J2137" i="1"/>
  <c r="K2137" i="1"/>
  <c r="L2137" i="1"/>
  <c r="J2138" i="1"/>
  <c r="K2138" i="1"/>
  <c r="L2138" i="1"/>
  <c r="J2139" i="1"/>
  <c r="K2139" i="1"/>
  <c r="L2139" i="1"/>
  <c r="J2140" i="1"/>
  <c r="K2140" i="1"/>
  <c r="L2140" i="1"/>
  <c r="J2141" i="1"/>
  <c r="K2141" i="1"/>
  <c r="L2141" i="1"/>
  <c r="J2142" i="1"/>
  <c r="K2142" i="1"/>
  <c r="L2142" i="1"/>
  <c r="J2143" i="1"/>
  <c r="K2143" i="1"/>
  <c r="L2143" i="1"/>
  <c r="J2144" i="1"/>
  <c r="K2144" i="1"/>
  <c r="L2144" i="1"/>
  <c r="J2145" i="1"/>
  <c r="K2145" i="1"/>
  <c r="L2145" i="1"/>
  <c r="J2146" i="1"/>
  <c r="K2146" i="1"/>
  <c r="L2146" i="1"/>
  <c r="J2147" i="1"/>
  <c r="K2147" i="1"/>
  <c r="L2147" i="1"/>
  <c r="J2148" i="1"/>
  <c r="K2148" i="1"/>
  <c r="L2148" i="1"/>
  <c r="J2149" i="1"/>
  <c r="K2149" i="1"/>
  <c r="L2149" i="1"/>
  <c r="J2150" i="1"/>
  <c r="K2150" i="1"/>
  <c r="L2150" i="1"/>
  <c r="J2151" i="1"/>
  <c r="K2151" i="1"/>
  <c r="L2151" i="1"/>
  <c r="J2152" i="1"/>
  <c r="K2152" i="1"/>
  <c r="L2152" i="1"/>
  <c r="J2153" i="1"/>
  <c r="K2153" i="1"/>
  <c r="L2153" i="1"/>
  <c r="J2154" i="1"/>
  <c r="K2154" i="1"/>
  <c r="L2154" i="1"/>
  <c r="J2155" i="1"/>
  <c r="K2155" i="1"/>
  <c r="L2155" i="1"/>
  <c r="J2156" i="1"/>
  <c r="K2156" i="1"/>
  <c r="L2156" i="1"/>
  <c r="J2157" i="1"/>
  <c r="K2157" i="1"/>
  <c r="L2157" i="1"/>
  <c r="J2158" i="1"/>
  <c r="K2158" i="1"/>
  <c r="L2158" i="1"/>
  <c r="J2159" i="1"/>
  <c r="K2159" i="1"/>
  <c r="L2159" i="1"/>
  <c r="J2160" i="1"/>
  <c r="K2160" i="1"/>
  <c r="L2160" i="1"/>
  <c r="J2161" i="1"/>
  <c r="K2161" i="1"/>
  <c r="L2161" i="1"/>
  <c r="J2162" i="1"/>
  <c r="K2162" i="1"/>
  <c r="L2162" i="1"/>
  <c r="J2163" i="1"/>
  <c r="K2163" i="1"/>
  <c r="L2163" i="1"/>
  <c r="J2164" i="1"/>
  <c r="K2164" i="1"/>
  <c r="L2164" i="1"/>
  <c r="J2165" i="1"/>
  <c r="K2165" i="1"/>
  <c r="L2165" i="1"/>
  <c r="J2166" i="1"/>
  <c r="K2166" i="1"/>
  <c r="L2166" i="1"/>
  <c r="J2167" i="1"/>
  <c r="K2167" i="1"/>
  <c r="L2167" i="1"/>
  <c r="J2168" i="1"/>
  <c r="K2168" i="1"/>
  <c r="L2168" i="1"/>
  <c r="J2169" i="1"/>
  <c r="K2169" i="1"/>
  <c r="L2169" i="1"/>
  <c r="J2170" i="1"/>
  <c r="K2170" i="1"/>
  <c r="L2170" i="1"/>
  <c r="J2171" i="1"/>
  <c r="K2171" i="1"/>
  <c r="L2171" i="1"/>
  <c r="J2172" i="1"/>
  <c r="K2172" i="1"/>
  <c r="L2172" i="1"/>
  <c r="J2173" i="1"/>
  <c r="K2173" i="1"/>
  <c r="L2173" i="1"/>
  <c r="J2174" i="1"/>
  <c r="K2174" i="1"/>
  <c r="L2174" i="1"/>
  <c r="J2175" i="1"/>
  <c r="K2175" i="1"/>
  <c r="L2175" i="1"/>
  <c r="J2176" i="1"/>
  <c r="K2176" i="1"/>
  <c r="L2176" i="1"/>
  <c r="J2177" i="1"/>
  <c r="K2177" i="1"/>
  <c r="L2177" i="1"/>
  <c r="J2178" i="1"/>
  <c r="K2178" i="1"/>
  <c r="L2178" i="1"/>
  <c r="J2179" i="1"/>
  <c r="K2179" i="1"/>
  <c r="L2179" i="1"/>
  <c r="J2180" i="1"/>
  <c r="K2180" i="1"/>
  <c r="L2180" i="1"/>
  <c r="J2181" i="1"/>
  <c r="K2181" i="1"/>
  <c r="L2181" i="1"/>
  <c r="J2182" i="1"/>
  <c r="K2182" i="1"/>
  <c r="L2182" i="1"/>
  <c r="J2183" i="1"/>
  <c r="K2183" i="1"/>
  <c r="L2183" i="1"/>
  <c r="J2184" i="1"/>
  <c r="K2184" i="1"/>
  <c r="L2184" i="1"/>
  <c r="J2185" i="1"/>
  <c r="K2185" i="1"/>
  <c r="L2185" i="1"/>
  <c r="J2186" i="1"/>
  <c r="K2186" i="1"/>
  <c r="L2186" i="1"/>
  <c r="J2187" i="1"/>
  <c r="K2187" i="1"/>
  <c r="L2187" i="1"/>
  <c r="J2188" i="1"/>
  <c r="K2188" i="1"/>
  <c r="L2188" i="1"/>
  <c r="J2189" i="1"/>
  <c r="K2189" i="1"/>
  <c r="L2189" i="1"/>
  <c r="J2190" i="1"/>
  <c r="K2190" i="1"/>
  <c r="L2190" i="1"/>
  <c r="J2191" i="1"/>
  <c r="K2191" i="1"/>
  <c r="L2191" i="1"/>
  <c r="J2192" i="1"/>
  <c r="K2192" i="1"/>
  <c r="L2192" i="1"/>
  <c r="J2193" i="1"/>
  <c r="K2193" i="1"/>
  <c r="L2193" i="1"/>
  <c r="J2194" i="1"/>
  <c r="K2194" i="1"/>
  <c r="L2194" i="1"/>
  <c r="J2195" i="1"/>
  <c r="K2195" i="1"/>
  <c r="L2195" i="1"/>
  <c r="J2196" i="1"/>
  <c r="K2196" i="1"/>
  <c r="L2196" i="1"/>
  <c r="J2197" i="1"/>
  <c r="K2197" i="1"/>
  <c r="L2197" i="1"/>
  <c r="J2198" i="1"/>
  <c r="K2198" i="1"/>
  <c r="L2198" i="1"/>
  <c r="J2199" i="1"/>
  <c r="K2199" i="1"/>
  <c r="L2199" i="1"/>
  <c r="J2200" i="1"/>
  <c r="K2200" i="1"/>
  <c r="L2200" i="1"/>
  <c r="J2201" i="1"/>
  <c r="K2201" i="1"/>
  <c r="L2201" i="1"/>
  <c r="J2202" i="1"/>
  <c r="K2202" i="1"/>
  <c r="L2202" i="1"/>
  <c r="J2203" i="1"/>
  <c r="K2203" i="1"/>
  <c r="L2203" i="1"/>
  <c r="J2204" i="1"/>
  <c r="K2204" i="1"/>
  <c r="L2204" i="1"/>
  <c r="J2205" i="1"/>
  <c r="K2205" i="1"/>
  <c r="L2205" i="1"/>
  <c r="J2206" i="1"/>
  <c r="K2206" i="1"/>
  <c r="L2206" i="1"/>
  <c r="J2207" i="1"/>
  <c r="K2207" i="1"/>
  <c r="L2207" i="1"/>
  <c r="J2208" i="1"/>
  <c r="K2208" i="1"/>
  <c r="L2208" i="1"/>
  <c r="J2209" i="1"/>
  <c r="K2209" i="1"/>
  <c r="L2209" i="1"/>
  <c r="J2210" i="1"/>
  <c r="K2210" i="1"/>
  <c r="L2210" i="1"/>
  <c r="J2211" i="1"/>
  <c r="K2211" i="1"/>
  <c r="L2211" i="1"/>
  <c r="J2212" i="1"/>
  <c r="K2212" i="1"/>
  <c r="L2212" i="1"/>
  <c r="J2213" i="1"/>
  <c r="K2213" i="1"/>
  <c r="L2213" i="1"/>
  <c r="J2214" i="1"/>
  <c r="K2214" i="1"/>
  <c r="L2214" i="1"/>
  <c r="J2215" i="1"/>
  <c r="K2215" i="1"/>
  <c r="L2215" i="1"/>
  <c r="J2216" i="1"/>
  <c r="K2216" i="1"/>
  <c r="L2216" i="1"/>
  <c r="J2217" i="1"/>
  <c r="K2217" i="1"/>
  <c r="L2217" i="1"/>
  <c r="J2218" i="1"/>
  <c r="K2218" i="1"/>
  <c r="L2218" i="1"/>
  <c r="J2219" i="1"/>
  <c r="K2219" i="1"/>
  <c r="L2219" i="1"/>
  <c r="J2220" i="1"/>
  <c r="K2220" i="1"/>
  <c r="L2220" i="1"/>
  <c r="J2221" i="1"/>
  <c r="K2221" i="1"/>
  <c r="L2221" i="1"/>
  <c r="J2222" i="1"/>
  <c r="K2222" i="1"/>
  <c r="L2222" i="1"/>
  <c r="J2223" i="1"/>
  <c r="K2223" i="1"/>
  <c r="L2223" i="1"/>
  <c r="J2224" i="1"/>
  <c r="K2224" i="1"/>
  <c r="L2224" i="1"/>
  <c r="J2225" i="1"/>
  <c r="K2225" i="1"/>
  <c r="L2225" i="1"/>
  <c r="J2226" i="1"/>
  <c r="K2226" i="1"/>
  <c r="L2226" i="1"/>
  <c r="J2227" i="1"/>
  <c r="K2227" i="1"/>
  <c r="L2227" i="1"/>
  <c r="J2228" i="1"/>
  <c r="K2228" i="1"/>
  <c r="L2228" i="1"/>
  <c r="J2229" i="1"/>
  <c r="K2229" i="1"/>
  <c r="L2229" i="1"/>
  <c r="J2230" i="1"/>
  <c r="K2230" i="1"/>
  <c r="L2230" i="1"/>
  <c r="J2231" i="1"/>
  <c r="K2231" i="1"/>
  <c r="L2231" i="1"/>
  <c r="J2232" i="1"/>
  <c r="K2232" i="1"/>
  <c r="L2232" i="1"/>
  <c r="J2233" i="1"/>
  <c r="K2233" i="1"/>
  <c r="L2233" i="1"/>
  <c r="J2234" i="1"/>
  <c r="K2234" i="1"/>
  <c r="L2234" i="1"/>
  <c r="J2235" i="1"/>
  <c r="K2235" i="1"/>
  <c r="L2235" i="1"/>
  <c r="J2236" i="1"/>
  <c r="K2236" i="1"/>
  <c r="L2236" i="1"/>
  <c r="J2237" i="1"/>
  <c r="K2237" i="1"/>
  <c r="L2237" i="1"/>
  <c r="J2238" i="1"/>
  <c r="K2238" i="1"/>
  <c r="L2238" i="1"/>
  <c r="J2239" i="1"/>
  <c r="K2239" i="1"/>
  <c r="L2239" i="1"/>
  <c r="J2240" i="1"/>
  <c r="K2240" i="1"/>
  <c r="L2240" i="1"/>
  <c r="J2241" i="1"/>
  <c r="K2241" i="1"/>
  <c r="L2241" i="1"/>
  <c r="J2242" i="1"/>
  <c r="K2242" i="1"/>
  <c r="L2242" i="1"/>
  <c r="J2243" i="1"/>
  <c r="K2243" i="1"/>
  <c r="L2243" i="1"/>
  <c r="J2244" i="1"/>
  <c r="K2244" i="1"/>
  <c r="L2244" i="1"/>
  <c r="J2245" i="1"/>
  <c r="K2245" i="1"/>
  <c r="L2245" i="1"/>
  <c r="J2246" i="1"/>
  <c r="K2246" i="1"/>
  <c r="L2246" i="1"/>
  <c r="J2247" i="1"/>
  <c r="K2247" i="1"/>
  <c r="L2247" i="1"/>
  <c r="J2248" i="1"/>
  <c r="K2248" i="1"/>
  <c r="L2248" i="1"/>
  <c r="J2249" i="1"/>
  <c r="K2249" i="1"/>
  <c r="L2249" i="1"/>
  <c r="J2250" i="1"/>
  <c r="K2250" i="1"/>
  <c r="L2250" i="1"/>
  <c r="J2251" i="1"/>
  <c r="K2251" i="1"/>
  <c r="L2251" i="1"/>
  <c r="J2252" i="1"/>
  <c r="K2252" i="1"/>
  <c r="L2252" i="1"/>
  <c r="J2253" i="1"/>
  <c r="K2253" i="1"/>
  <c r="L2253" i="1"/>
  <c r="J2254" i="1"/>
  <c r="K2254" i="1"/>
  <c r="L2254" i="1"/>
  <c r="J2255" i="1"/>
  <c r="K2255" i="1"/>
  <c r="L2255" i="1"/>
  <c r="J2256" i="1"/>
  <c r="K2256" i="1"/>
  <c r="L2256" i="1"/>
  <c r="J2257" i="1"/>
  <c r="K2257" i="1"/>
  <c r="L2257" i="1"/>
  <c r="J2258" i="1"/>
  <c r="K2258" i="1"/>
  <c r="L2258" i="1"/>
  <c r="J2259" i="1"/>
  <c r="K2259" i="1"/>
  <c r="L2259" i="1"/>
  <c r="J2260" i="1"/>
  <c r="K2260" i="1"/>
  <c r="L2260" i="1"/>
  <c r="J2261" i="1"/>
  <c r="K2261" i="1"/>
  <c r="L2261" i="1"/>
  <c r="J2262" i="1"/>
  <c r="K2262" i="1"/>
  <c r="L2262" i="1"/>
  <c r="J2263" i="1"/>
  <c r="K2263" i="1"/>
  <c r="L2263" i="1"/>
  <c r="J2264" i="1"/>
  <c r="K2264" i="1"/>
  <c r="L2264" i="1"/>
  <c r="J2265" i="1"/>
  <c r="K2265" i="1"/>
  <c r="L2265" i="1"/>
  <c r="J2266" i="1"/>
  <c r="K2266" i="1"/>
  <c r="L2266" i="1"/>
  <c r="J2267" i="1"/>
  <c r="K2267" i="1"/>
  <c r="L2267" i="1"/>
  <c r="J2268" i="1"/>
  <c r="K2268" i="1"/>
  <c r="L2268" i="1"/>
  <c r="J2269" i="1"/>
  <c r="K2269" i="1"/>
  <c r="L2269" i="1"/>
  <c r="J2270" i="1"/>
  <c r="K2270" i="1"/>
  <c r="L2270" i="1"/>
  <c r="J2271" i="1"/>
  <c r="K2271" i="1"/>
  <c r="L2271" i="1"/>
  <c r="J2272" i="1"/>
  <c r="K2272" i="1"/>
  <c r="L2272" i="1"/>
  <c r="J2273" i="1"/>
  <c r="K2273" i="1"/>
  <c r="L2273" i="1"/>
  <c r="J2274" i="1"/>
  <c r="K2274" i="1"/>
  <c r="L2274" i="1"/>
  <c r="J2275" i="1"/>
  <c r="K2275" i="1"/>
  <c r="L2275" i="1"/>
  <c r="J2276" i="1"/>
  <c r="K2276" i="1"/>
  <c r="L2276" i="1"/>
  <c r="J2277" i="1"/>
  <c r="K2277" i="1"/>
  <c r="L2277" i="1"/>
  <c r="J2278" i="1"/>
  <c r="K2278" i="1"/>
  <c r="L2278" i="1"/>
  <c r="J2279" i="1"/>
  <c r="K2279" i="1"/>
  <c r="L2279" i="1"/>
  <c r="J2280" i="1"/>
  <c r="K2280" i="1"/>
  <c r="L2280" i="1"/>
  <c r="J2281" i="1"/>
  <c r="K2281" i="1"/>
  <c r="L2281" i="1"/>
  <c r="J2282" i="1"/>
  <c r="K2282" i="1"/>
  <c r="L2282" i="1"/>
  <c r="J2283" i="1"/>
  <c r="K2283" i="1"/>
  <c r="L2283" i="1"/>
  <c r="J2284" i="1"/>
  <c r="K2284" i="1"/>
  <c r="L2284" i="1"/>
  <c r="J2285" i="1"/>
  <c r="K2285" i="1"/>
  <c r="L2285" i="1"/>
  <c r="J2286" i="1"/>
  <c r="K2286" i="1"/>
  <c r="L2286" i="1"/>
  <c r="J2287" i="1"/>
  <c r="K2287" i="1"/>
  <c r="L2287" i="1"/>
  <c r="J2288" i="1"/>
  <c r="K2288" i="1"/>
  <c r="L2288" i="1"/>
  <c r="J2289" i="1"/>
  <c r="K2289" i="1"/>
  <c r="L2289" i="1"/>
  <c r="J2290" i="1"/>
  <c r="K2290" i="1"/>
  <c r="L2290" i="1"/>
  <c r="J2291" i="1"/>
  <c r="K2291" i="1"/>
  <c r="L2291" i="1"/>
  <c r="J2292" i="1"/>
  <c r="K2292" i="1"/>
  <c r="L2292" i="1"/>
  <c r="J2293" i="1"/>
  <c r="K2293" i="1"/>
  <c r="L2293" i="1"/>
  <c r="J2294" i="1"/>
  <c r="K2294" i="1"/>
  <c r="L2294" i="1"/>
  <c r="J2295" i="1"/>
  <c r="K2295" i="1"/>
  <c r="L2295" i="1"/>
  <c r="J2296" i="1"/>
  <c r="K2296" i="1"/>
  <c r="L2296" i="1"/>
  <c r="J2297" i="1"/>
  <c r="K2297" i="1"/>
  <c r="L2297" i="1"/>
  <c r="J2298" i="1"/>
  <c r="K2298" i="1"/>
  <c r="L2298" i="1"/>
  <c r="J2299" i="1"/>
  <c r="K2299" i="1"/>
  <c r="L2299" i="1"/>
  <c r="J2300" i="1"/>
  <c r="K2300" i="1"/>
  <c r="L2300" i="1"/>
  <c r="J2301" i="1"/>
  <c r="K2301" i="1"/>
  <c r="L2301" i="1"/>
  <c r="J2302" i="1"/>
  <c r="K2302" i="1"/>
  <c r="L2302" i="1"/>
  <c r="J2303" i="1"/>
  <c r="K2303" i="1"/>
  <c r="L2303" i="1"/>
  <c r="J2304" i="1"/>
  <c r="K2304" i="1"/>
  <c r="L2304" i="1"/>
  <c r="J2305" i="1"/>
  <c r="K2305" i="1"/>
  <c r="L2305" i="1"/>
  <c r="J2306" i="1"/>
  <c r="K2306" i="1"/>
  <c r="L2306" i="1"/>
  <c r="J2307" i="1"/>
  <c r="K2307" i="1"/>
  <c r="L2307" i="1"/>
  <c r="J2308" i="1"/>
  <c r="K2308" i="1"/>
  <c r="L2308" i="1"/>
  <c r="J2309" i="1"/>
  <c r="K2309" i="1"/>
  <c r="L2309" i="1"/>
  <c r="J2310" i="1"/>
  <c r="K2310" i="1"/>
  <c r="L2310" i="1"/>
  <c r="J2311" i="1"/>
  <c r="K2311" i="1"/>
  <c r="L2311" i="1"/>
  <c r="J2312" i="1"/>
  <c r="K2312" i="1"/>
  <c r="L2312" i="1"/>
  <c r="J2313" i="1"/>
  <c r="K2313" i="1"/>
  <c r="L2313" i="1"/>
  <c r="J2314" i="1"/>
  <c r="K2314" i="1"/>
  <c r="L2314" i="1"/>
  <c r="J2315" i="1"/>
  <c r="K2315" i="1"/>
  <c r="L2315" i="1"/>
  <c r="J2316" i="1"/>
  <c r="K2316" i="1"/>
  <c r="L2316" i="1"/>
  <c r="J2317" i="1"/>
  <c r="K2317" i="1"/>
  <c r="L2317" i="1"/>
  <c r="J2318" i="1"/>
  <c r="K2318" i="1"/>
  <c r="L2318" i="1"/>
  <c r="J2319" i="1"/>
  <c r="K2319" i="1"/>
  <c r="L2319" i="1"/>
  <c r="J2320" i="1"/>
  <c r="K2320" i="1"/>
  <c r="L2320" i="1"/>
  <c r="J2321" i="1"/>
  <c r="K2321" i="1"/>
  <c r="L2321" i="1"/>
  <c r="J2322" i="1"/>
  <c r="K2322" i="1"/>
  <c r="L2322" i="1"/>
  <c r="J2323" i="1"/>
  <c r="K2323" i="1"/>
  <c r="L2323" i="1"/>
  <c r="J2324" i="1"/>
  <c r="K2324" i="1"/>
  <c r="L2324" i="1"/>
  <c r="J2325" i="1"/>
  <c r="K2325" i="1"/>
  <c r="L2325" i="1"/>
  <c r="J2326" i="1"/>
  <c r="K2326" i="1"/>
  <c r="L2326" i="1"/>
  <c r="J2327" i="1"/>
  <c r="K2327" i="1"/>
  <c r="L2327" i="1"/>
  <c r="J2328" i="1"/>
  <c r="K2328" i="1"/>
  <c r="L2328" i="1"/>
  <c r="J2329" i="1"/>
  <c r="K2329" i="1"/>
  <c r="L2329" i="1"/>
  <c r="J2330" i="1"/>
  <c r="K2330" i="1"/>
  <c r="L2330" i="1"/>
  <c r="J2331" i="1"/>
  <c r="K2331" i="1"/>
  <c r="L2331" i="1"/>
  <c r="J2332" i="1"/>
  <c r="K2332" i="1"/>
  <c r="L2332" i="1"/>
  <c r="J2333" i="1"/>
  <c r="K2333" i="1"/>
  <c r="L2333" i="1"/>
  <c r="J2334" i="1"/>
  <c r="K2334" i="1"/>
  <c r="L2334" i="1"/>
  <c r="J2335" i="1"/>
  <c r="K2335" i="1"/>
  <c r="L2335" i="1"/>
  <c r="J2336" i="1"/>
  <c r="K2336" i="1"/>
  <c r="L2336" i="1"/>
  <c r="J2337" i="1"/>
  <c r="K2337" i="1"/>
  <c r="L2337" i="1"/>
  <c r="J2338" i="1"/>
  <c r="K2338" i="1"/>
  <c r="L2338" i="1"/>
  <c r="J2339" i="1"/>
  <c r="K2339" i="1"/>
  <c r="L2339" i="1"/>
  <c r="J2340" i="1"/>
  <c r="K2340" i="1"/>
  <c r="L2340" i="1"/>
  <c r="J2341" i="1"/>
  <c r="K2341" i="1"/>
  <c r="L2341" i="1"/>
  <c r="J2342" i="1"/>
  <c r="K2342" i="1"/>
  <c r="L2342" i="1"/>
  <c r="J2343" i="1"/>
  <c r="K2343" i="1"/>
  <c r="L2343" i="1"/>
  <c r="J2344" i="1"/>
  <c r="K2344" i="1"/>
  <c r="L2344" i="1"/>
  <c r="J2345" i="1"/>
  <c r="K2345" i="1"/>
  <c r="L2345" i="1"/>
  <c r="J2346" i="1"/>
  <c r="K2346" i="1"/>
  <c r="L2346" i="1"/>
  <c r="J2347" i="1"/>
  <c r="K2347" i="1"/>
  <c r="L2347" i="1"/>
  <c r="J2348" i="1"/>
  <c r="K2348" i="1"/>
  <c r="L2348" i="1"/>
  <c r="J2349" i="1"/>
  <c r="K2349" i="1"/>
  <c r="L2349" i="1"/>
  <c r="J2350" i="1"/>
  <c r="K2350" i="1"/>
  <c r="L2350" i="1"/>
  <c r="J2351" i="1"/>
  <c r="K2351" i="1"/>
  <c r="L2351" i="1"/>
  <c r="J2352" i="1"/>
  <c r="K2352" i="1"/>
  <c r="L2352" i="1"/>
  <c r="J2353" i="1"/>
  <c r="K2353" i="1"/>
  <c r="L2353" i="1"/>
  <c r="J2354" i="1"/>
  <c r="K2354" i="1"/>
  <c r="L2354" i="1"/>
  <c r="J2355" i="1"/>
  <c r="K2355" i="1"/>
  <c r="L2355" i="1"/>
  <c r="J2356" i="1"/>
  <c r="K2356" i="1"/>
  <c r="L2356" i="1"/>
  <c r="J2357" i="1"/>
  <c r="K2357" i="1"/>
  <c r="L2357" i="1"/>
  <c r="J2358" i="1"/>
  <c r="K2358" i="1"/>
  <c r="L2358" i="1"/>
  <c r="J2359" i="1"/>
  <c r="K2359" i="1"/>
  <c r="L2359" i="1"/>
  <c r="J2360" i="1"/>
  <c r="K2360" i="1"/>
  <c r="L2360" i="1"/>
  <c r="J2361" i="1"/>
  <c r="K2361" i="1"/>
  <c r="L2361" i="1"/>
  <c r="J2362" i="1"/>
  <c r="K2362" i="1"/>
  <c r="L2362" i="1"/>
  <c r="J2363" i="1"/>
  <c r="K2363" i="1"/>
  <c r="L2363" i="1"/>
  <c r="J2364" i="1"/>
  <c r="K2364" i="1"/>
  <c r="L2364" i="1"/>
  <c r="J2365" i="1"/>
  <c r="K2365" i="1"/>
  <c r="L2365" i="1"/>
  <c r="J2366" i="1"/>
  <c r="K2366" i="1"/>
  <c r="L2366" i="1"/>
  <c r="J2367" i="1"/>
  <c r="K2367" i="1"/>
  <c r="L2367" i="1"/>
  <c r="J2368" i="1"/>
  <c r="K2368" i="1"/>
  <c r="L2368" i="1"/>
  <c r="J2369" i="1"/>
  <c r="K2369" i="1"/>
  <c r="L2369" i="1"/>
  <c r="J2370" i="1"/>
  <c r="K2370" i="1"/>
  <c r="L2370" i="1"/>
  <c r="J2371" i="1"/>
  <c r="K2371" i="1"/>
  <c r="L2371" i="1"/>
  <c r="J2372" i="1"/>
  <c r="K2372" i="1"/>
  <c r="L2372" i="1"/>
  <c r="J2373" i="1"/>
  <c r="K2373" i="1"/>
  <c r="L2373" i="1"/>
  <c r="J2374" i="1"/>
  <c r="K2374" i="1"/>
  <c r="L2374" i="1"/>
  <c r="J2375" i="1"/>
  <c r="K2375" i="1"/>
  <c r="L2375" i="1"/>
  <c r="J2376" i="1"/>
  <c r="K2376" i="1"/>
  <c r="L2376" i="1"/>
  <c r="J2377" i="1"/>
  <c r="K2377" i="1"/>
  <c r="L2377" i="1"/>
  <c r="C66" i="15" l="1"/>
  <c r="J2044" i="1"/>
  <c r="K2044" i="1"/>
  <c r="L2044" i="1"/>
  <c r="J2045" i="1"/>
  <c r="K2045" i="1"/>
  <c r="L2045" i="1"/>
  <c r="J2046" i="1"/>
  <c r="K2046" i="1"/>
  <c r="L2046" i="1"/>
  <c r="J2047" i="1"/>
  <c r="K2047" i="1"/>
  <c r="L2047" i="1"/>
  <c r="J2048" i="1"/>
  <c r="K2048" i="1"/>
  <c r="L2048" i="1"/>
  <c r="J2049" i="1"/>
  <c r="K2049" i="1"/>
  <c r="L2049" i="1"/>
  <c r="J2050" i="1"/>
  <c r="K2050" i="1"/>
  <c r="L2050" i="1"/>
  <c r="J2051" i="1"/>
  <c r="K2051" i="1"/>
  <c r="L2051" i="1"/>
  <c r="J2052" i="1"/>
  <c r="K2052" i="1"/>
  <c r="L2052" i="1"/>
  <c r="J2053" i="1"/>
  <c r="K2053" i="1"/>
  <c r="L2053" i="1"/>
  <c r="J2054" i="1"/>
  <c r="K2054" i="1"/>
  <c r="L2054" i="1"/>
  <c r="J2055" i="1"/>
  <c r="K2055" i="1"/>
  <c r="L2055" i="1"/>
  <c r="J2056" i="1"/>
  <c r="K2056" i="1"/>
  <c r="L2056" i="1"/>
  <c r="J2057" i="1"/>
  <c r="K2057" i="1"/>
  <c r="L2057" i="1"/>
  <c r="J2058" i="1"/>
  <c r="K2058" i="1"/>
  <c r="L2058" i="1"/>
  <c r="J2059" i="1"/>
  <c r="K2059" i="1"/>
  <c r="L2059" i="1"/>
  <c r="J2060" i="1"/>
  <c r="K2060" i="1"/>
  <c r="L2060" i="1"/>
  <c r="J2061" i="1"/>
  <c r="K2061" i="1"/>
  <c r="L2061" i="1"/>
  <c r="J2062" i="1"/>
  <c r="K2062" i="1"/>
  <c r="L2062" i="1"/>
  <c r="J2063" i="1"/>
  <c r="K2063" i="1"/>
  <c r="L2063" i="1"/>
  <c r="J2064" i="1"/>
  <c r="K2064" i="1"/>
  <c r="L2064" i="1"/>
  <c r="J2065" i="1"/>
  <c r="K2065" i="1"/>
  <c r="L2065" i="1"/>
  <c r="J2066" i="1"/>
  <c r="K2066" i="1"/>
  <c r="L2066" i="1"/>
  <c r="J2067" i="1"/>
  <c r="K2067" i="1"/>
  <c r="L2067" i="1"/>
  <c r="J2068" i="1"/>
  <c r="K2068" i="1"/>
  <c r="L2068" i="1"/>
  <c r="J2069" i="1"/>
  <c r="K2069" i="1"/>
  <c r="L2069" i="1"/>
  <c r="J2070" i="1"/>
  <c r="K2070" i="1"/>
  <c r="L2070" i="1"/>
  <c r="J2071" i="1"/>
  <c r="K2071" i="1"/>
  <c r="L2071" i="1"/>
  <c r="L2043" i="1"/>
  <c r="K2043" i="1"/>
  <c r="J2043" i="1"/>
  <c r="L2042" i="1"/>
  <c r="K2042" i="1"/>
  <c r="J2042" i="1"/>
  <c r="L2041" i="1"/>
  <c r="K2041" i="1"/>
  <c r="J2041" i="1"/>
  <c r="L2040" i="1"/>
  <c r="K2040" i="1"/>
  <c r="J2040" i="1"/>
  <c r="L2039" i="1"/>
  <c r="K2039" i="1"/>
  <c r="J2039" i="1"/>
  <c r="L2038" i="1"/>
  <c r="K2038" i="1"/>
  <c r="J2038" i="1"/>
  <c r="L2037" i="1"/>
  <c r="K2037" i="1"/>
  <c r="J2037" i="1"/>
  <c r="L2036" i="1"/>
  <c r="K2036" i="1"/>
  <c r="J2036" i="1"/>
  <c r="L2035" i="1"/>
  <c r="K2035" i="1"/>
  <c r="J2035" i="1"/>
  <c r="L2034" i="1"/>
  <c r="K2034" i="1"/>
  <c r="J2034" i="1"/>
  <c r="L2033" i="1"/>
  <c r="K2033" i="1"/>
  <c r="J2033" i="1"/>
  <c r="L2032" i="1"/>
  <c r="K2032" i="1"/>
  <c r="J2032" i="1"/>
  <c r="L2031" i="1"/>
  <c r="K2031" i="1"/>
  <c r="J2031" i="1"/>
  <c r="L2030" i="1"/>
  <c r="K2030" i="1"/>
  <c r="J2030" i="1"/>
  <c r="L2029" i="1"/>
  <c r="K2029" i="1"/>
  <c r="J2029" i="1"/>
  <c r="L2028" i="1"/>
  <c r="K2028" i="1"/>
  <c r="J2028" i="1"/>
  <c r="L2027" i="1"/>
  <c r="K2027" i="1"/>
  <c r="J2027" i="1"/>
  <c r="L2026" i="1"/>
  <c r="K2026" i="1"/>
  <c r="J2026" i="1"/>
  <c r="L2025" i="1"/>
  <c r="K2025" i="1"/>
  <c r="J2025" i="1"/>
  <c r="L2024" i="1"/>
  <c r="K2024" i="1"/>
  <c r="J2024" i="1"/>
  <c r="L2023" i="1"/>
  <c r="K2023" i="1"/>
  <c r="J2023" i="1"/>
  <c r="L2022" i="1"/>
  <c r="K2022" i="1"/>
  <c r="J2022" i="1"/>
  <c r="L2021" i="1"/>
  <c r="K2021" i="1"/>
  <c r="J2021" i="1"/>
  <c r="L2020" i="1"/>
  <c r="K2020" i="1"/>
  <c r="J2020" i="1"/>
  <c r="L2019" i="1"/>
  <c r="K2019" i="1"/>
  <c r="J2019" i="1"/>
  <c r="L2018" i="1"/>
  <c r="K2018" i="1"/>
  <c r="J2018" i="1"/>
  <c r="L2017" i="1"/>
  <c r="K2017" i="1"/>
  <c r="J2017" i="1"/>
  <c r="L2016" i="1"/>
  <c r="K2016" i="1"/>
  <c r="J2016" i="1"/>
  <c r="L2015" i="1"/>
  <c r="K2015" i="1"/>
  <c r="J2015" i="1"/>
  <c r="L2014" i="1"/>
  <c r="K2014" i="1"/>
  <c r="J2014" i="1"/>
  <c r="L2013" i="1"/>
  <c r="K2013" i="1"/>
  <c r="J2013" i="1"/>
  <c r="A3" i="7" l="1"/>
  <c r="J1860" i="1" l="1"/>
  <c r="K1860" i="1"/>
  <c r="L1860" i="1"/>
  <c r="J1861" i="1"/>
  <c r="K1861" i="1"/>
  <c r="L1861" i="1"/>
  <c r="J1862" i="1"/>
  <c r="K1862" i="1"/>
  <c r="L1862" i="1"/>
  <c r="J1863" i="1"/>
  <c r="K1863" i="1"/>
  <c r="L1863" i="1"/>
  <c r="J1864" i="1"/>
  <c r="K1864" i="1"/>
  <c r="L1864" i="1"/>
  <c r="J1865" i="1"/>
  <c r="K1865" i="1"/>
  <c r="L1865" i="1"/>
  <c r="J1866" i="1"/>
  <c r="K1866" i="1"/>
  <c r="L1866" i="1"/>
  <c r="J1867" i="1"/>
  <c r="K1867" i="1"/>
  <c r="L1867" i="1"/>
  <c r="J1868" i="1"/>
  <c r="K1868" i="1"/>
  <c r="L1868" i="1"/>
  <c r="J1869" i="1"/>
  <c r="K1869" i="1"/>
  <c r="L1869" i="1"/>
  <c r="J1870" i="1"/>
  <c r="K1870" i="1"/>
  <c r="L1870" i="1"/>
  <c r="J1871" i="1"/>
  <c r="K1871" i="1"/>
  <c r="L1871" i="1"/>
  <c r="J1872" i="1"/>
  <c r="K1872" i="1"/>
  <c r="L1872" i="1"/>
  <c r="J1873" i="1"/>
  <c r="K1873" i="1"/>
  <c r="L1873" i="1"/>
  <c r="J1874" i="1"/>
  <c r="K1874" i="1"/>
  <c r="L1874" i="1"/>
  <c r="J1875" i="1"/>
  <c r="K1875" i="1"/>
  <c r="L1875" i="1"/>
  <c r="J1876" i="1"/>
  <c r="K1876" i="1"/>
  <c r="L1876" i="1"/>
  <c r="J1877" i="1"/>
  <c r="K1877" i="1"/>
  <c r="L1877" i="1"/>
  <c r="J1878" i="1"/>
  <c r="K1878" i="1"/>
  <c r="L1878" i="1"/>
  <c r="J1879" i="1"/>
  <c r="K1879" i="1"/>
  <c r="L1879" i="1"/>
  <c r="J1880" i="1"/>
  <c r="K1880" i="1"/>
  <c r="L1880" i="1"/>
  <c r="J1881" i="1"/>
  <c r="K1881" i="1"/>
  <c r="L1881" i="1"/>
  <c r="J1882" i="1"/>
  <c r="K1882" i="1"/>
  <c r="L1882" i="1"/>
  <c r="J1883" i="1"/>
  <c r="K1883" i="1"/>
  <c r="L1883" i="1"/>
  <c r="J1884" i="1"/>
  <c r="K1884" i="1"/>
  <c r="L1884" i="1"/>
  <c r="J1885" i="1"/>
  <c r="K1885" i="1"/>
  <c r="L1885" i="1"/>
  <c r="J1886" i="1"/>
  <c r="K1886" i="1"/>
  <c r="L1886" i="1"/>
  <c r="J1887" i="1"/>
  <c r="K1887" i="1"/>
  <c r="L1887" i="1"/>
  <c r="J1888" i="1"/>
  <c r="K1888" i="1"/>
  <c r="L1888" i="1"/>
  <c r="J1889" i="1"/>
  <c r="K1889" i="1"/>
  <c r="L1889" i="1"/>
  <c r="J1890" i="1"/>
  <c r="K1890" i="1"/>
  <c r="L1890" i="1"/>
  <c r="J1891" i="1"/>
  <c r="K1891" i="1"/>
  <c r="L1891" i="1"/>
  <c r="J1892" i="1"/>
  <c r="K1892" i="1"/>
  <c r="L1892" i="1"/>
  <c r="J1893" i="1"/>
  <c r="K1893" i="1"/>
  <c r="L1893" i="1"/>
  <c r="J1894" i="1"/>
  <c r="K1894" i="1"/>
  <c r="L1894" i="1"/>
  <c r="J1895" i="1"/>
  <c r="K1895" i="1"/>
  <c r="L1895" i="1"/>
  <c r="J1896" i="1"/>
  <c r="K1896" i="1"/>
  <c r="L1896" i="1"/>
  <c r="J1897" i="1"/>
  <c r="K1897" i="1"/>
  <c r="L1897" i="1"/>
  <c r="J1898" i="1"/>
  <c r="K1898" i="1"/>
  <c r="L1898" i="1"/>
  <c r="J1899" i="1"/>
  <c r="K1899" i="1"/>
  <c r="L1899" i="1"/>
  <c r="J1900" i="1"/>
  <c r="K1900" i="1"/>
  <c r="L1900" i="1"/>
  <c r="J1901" i="1"/>
  <c r="K1901" i="1"/>
  <c r="L1901" i="1"/>
  <c r="J1902" i="1"/>
  <c r="K1902" i="1"/>
  <c r="L1902" i="1"/>
  <c r="J1903" i="1"/>
  <c r="K1903" i="1"/>
  <c r="L1903" i="1"/>
  <c r="J1904" i="1"/>
  <c r="K1904" i="1"/>
  <c r="L1904" i="1"/>
  <c r="J1905" i="1"/>
  <c r="K1905" i="1"/>
  <c r="L1905" i="1"/>
  <c r="J1906" i="1"/>
  <c r="K1906" i="1"/>
  <c r="L1906" i="1"/>
  <c r="J1907" i="1"/>
  <c r="K1907" i="1"/>
  <c r="L1907" i="1"/>
  <c r="J1908" i="1"/>
  <c r="K1908" i="1"/>
  <c r="L1908" i="1"/>
  <c r="J1909" i="1"/>
  <c r="K1909" i="1"/>
  <c r="L1909" i="1"/>
  <c r="J1910" i="1"/>
  <c r="K1910" i="1"/>
  <c r="L1910" i="1"/>
  <c r="J1911" i="1"/>
  <c r="K1911" i="1"/>
  <c r="L1911" i="1"/>
  <c r="J1912" i="1"/>
  <c r="K1912" i="1"/>
  <c r="L1912" i="1"/>
  <c r="J1913" i="1"/>
  <c r="K1913" i="1"/>
  <c r="L1913" i="1"/>
  <c r="J1914" i="1"/>
  <c r="K1914" i="1"/>
  <c r="L1914" i="1"/>
  <c r="J1915" i="1"/>
  <c r="K1915" i="1"/>
  <c r="L1915" i="1"/>
  <c r="J1916" i="1"/>
  <c r="K1916" i="1"/>
  <c r="L1916" i="1"/>
  <c r="J1917" i="1"/>
  <c r="K1917" i="1"/>
  <c r="L1917" i="1"/>
  <c r="J1918" i="1"/>
  <c r="K1918" i="1"/>
  <c r="L1918" i="1"/>
  <c r="J1919" i="1"/>
  <c r="K1919" i="1"/>
  <c r="L1919" i="1"/>
  <c r="J1920" i="1"/>
  <c r="K1920" i="1"/>
  <c r="L1920" i="1"/>
  <c r="J1921" i="1"/>
  <c r="K1921" i="1"/>
  <c r="L1921" i="1"/>
  <c r="J1922" i="1"/>
  <c r="K1922" i="1"/>
  <c r="L1922" i="1"/>
  <c r="J1923" i="1"/>
  <c r="K1923" i="1"/>
  <c r="L1923" i="1"/>
  <c r="J1924" i="1"/>
  <c r="K1924" i="1"/>
  <c r="L1924" i="1"/>
  <c r="J1925" i="1"/>
  <c r="K1925" i="1"/>
  <c r="L1925" i="1"/>
  <c r="J1926" i="1"/>
  <c r="K1926" i="1"/>
  <c r="L1926" i="1"/>
  <c r="J1927" i="1"/>
  <c r="K1927" i="1"/>
  <c r="L1927" i="1"/>
  <c r="J1928" i="1"/>
  <c r="K1928" i="1"/>
  <c r="L1928" i="1"/>
  <c r="J1929" i="1"/>
  <c r="K1929" i="1"/>
  <c r="L1929" i="1"/>
  <c r="J1930" i="1"/>
  <c r="K1930" i="1"/>
  <c r="L1930" i="1"/>
  <c r="J1931" i="1"/>
  <c r="K1931" i="1"/>
  <c r="L1931" i="1"/>
  <c r="J1932" i="1"/>
  <c r="K1932" i="1"/>
  <c r="L1932" i="1"/>
  <c r="J1933" i="1"/>
  <c r="K1933" i="1"/>
  <c r="L1933" i="1"/>
  <c r="J1934" i="1"/>
  <c r="K1934" i="1"/>
  <c r="L1934" i="1"/>
  <c r="J1935" i="1"/>
  <c r="K1935" i="1"/>
  <c r="L1935" i="1"/>
  <c r="J1936" i="1"/>
  <c r="K1936" i="1"/>
  <c r="L1936" i="1"/>
  <c r="J1937" i="1"/>
  <c r="K1937" i="1"/>
  <c r="L1937" i="1"/>
  <c r="J1938" i="1"/>
  <c r="K1938" i="1"/>
  <c r="L1938" i="1"/>
  <c r="J1939" i="1"/>
  <c r="K1939" i="1"/>
  <c r="L1939" i="1"/>
  <c r="J1940" i="1"/>
  <c r="K1940" i="1"/>
  <c r="L1940" i="1"/>
  <c r="J1941" i="1"/>
  <c r="K1941" i="1"/>
  <c r="L1941" i="1"/>
  <c r="J1942" i="1"/>
  <c r="K1942" i="1"/>
  <c r="L1942" i="1"/>
  <c r="J1943" i="1"/>
  <c r="K1943" i="1"/>
  <c r="L1943" i="1"/>
  <c r="J1944" i="1"/>
  <c r="K1944" i="1"/>
  <c r="L1944" i="1"/>
  <c r="J1945" i="1"/>
  <c r="K1945" i="1"/>
  <c r="L1945" i="1"/>
  <c r="J1946" i="1"/>
  <c r="K1946" i="1"/>
  <c r="L1946" i="1"/>
  <c r="J1947" i="1"/>
  <c r="K1947" i="1"/>
  <c r="L1947" i="1"/>
  <c r="J1948" i="1"/>
  <c r="K1948" i="1"/>
  <c r="L1948" i="1"/>
  <c r="J1949" i="1"/>
  <c r="K1949" i="1"/>
  <c r="L1949" i="1"/>
  <c r="J1950" i="1"/>
  <c r="K1950" i="1"/>
  <c r="L1950" i="1"/>
  <c r="J1951" i="1"/>
  <c r="K1951" i="1"/>
  <c r="L1951" i="1"/>
  <c r="J1952" i="1"/>
  <c r="K1952" i="1"/>
  <c r="L1952" i="1"/>
  <c r="J1953" i="1"/>
  <c r="K1953" i="1"/>
  <c r="L1953" i="1"/>
  <c r="J1954" i="1"/>
  <c r="K1954" i="1"/>
  <c r="L1954" i="1"/>
  <c r="J1955" i="1"/>
  <c r="K1955" i="1"/>
  <c r="L1955" i="1"/>
  <c r="J1956" i="1"/>
  <c r="K1956" i="1"/>
  <c r="L1956" i="1"/>
  <c r="J1957" i="1"/>
  <c r="K1957" i="1"/>
  <c r="L1957" i="1"/>
  <c r="J1958" i="1"/>
  <c r="K1958" i="1"/>
  <c r="L1958" i="1"/>
  <c r="J1959" i="1"/>
  <c r="K1959" i="1"/>
  <c r="L1959" i="1"/>
  <c r="J1960" i="1"/>
  <c r="K1960" i="1"/>
  <c r="L1960" i="1"/>
  <c r="J1961" i="1"/>
  <c r="K1961" i="1"/>
  <c r="L1961" i="1"/>
  <c r="J1962" i="1"/>
  <c r="K1962" i="1"/>
  <c r="L1962" i="1"/>
  <c r="J1963" i="1"/>
  <c r="K1963" i="1"/>
  <c r="L1963" i="1"/>
  <c r="J1964" i="1"/>
  <c r="K1964" i="1"/>
  <c r="L1964" i="1"/>
  <c r="J1965" i="1"/>
  <c r="K1965" i="1"/>
  <c r="L1965" i="1"/>
  <c r="J1966" i="1"/>
  <c r="K1966" i="1"/>
  <c r="L1966" i="1"/>
  <c r="J1967" i="1"/>
  <c r="K1967" i="1"/>
  <c r="L1967" i="1"/>
  <c r="J1968" i="1"/>
  <c r="K1968" i="1"/>
  <c r="L1968" i="1"/>
  <c r="J1969" i="1"/>
  <c r="K1969" i="1"/>
  <c r="L1969" i="1"/>
  <c r="J1970" i="1"/>
  <c r="K1970" i="1"/>
  <c r="L1970" i="1"/>
  <c r="J1971" i="1"/>
  <c r="K1971" i="1"/>
  <c r="L1971" i="1"/>
  <c r="J1972" i="1"/>
  <c r="K1972" i="1"/>
  <c r="L1972" i="1"/>
  <c r="J1973" i="1"/>
  <c r="K1973" i="1"/>
  <c r="L1973" i="1"/>
  <c r="J1974" i="1"/>
  <c r="K1974" i="1"/>
  <c r="L1974" i="1"/>
  <c r="J1975" i="1"/>
  <c r="K1975" i="1"/>
  <c r="L1975" i="1"/>
  <c r="J1976" i="1"/>
  <c r="K1976" i="1"/>
  <c r="L1976" i="1"/>
  <c r="J1977" i="1"/>
  <c r="K1977" i="1"/>
  <c r="L1977" i="1"/>
  <c r="J1978" i="1"/>
  <c r="K1978" i="1"/>
  <c r="L1978" i="1"/>
  <c r="J1979" i="1"/>
  <c r="K1979" i="1"/>
  <c r="L1979" i="1"/>
  <c r="J1980" i="1"/>
  <c r="K1980" i="1"/>
  <c r="L1980" i="1"/>
  <c r="J1981" i="1"/>
  <c r="K1981" i="1"/>
  <c r="L1981" i="1"/>
  <c r="J1982" i="1"/>
  <c r="K1982" i="1"/>
  <c r="L1982" i="1"/>
  <c r="J1983" i="1"/>
  <c r="K1983" i="1"/>
  <c r="L1983" i="1"/>
  <c r="J1984" i="1"/>
  <c r="K1984" i="1"/>
  <c r="L1984" i="1"/>
  <c r="J1985" i="1"/>
  <c r="K1985" i="1"/>
  <c r="L1985" i="1"/>
  <c r="J1986" i="1"/>
  <c r="K1986" i="1"/>
  <c r="L1986" i="1"/>
  <c r="J1987" i="1"/>
  <c r="K1987" i="1"/>
  <c r="L1987" i="1"/>
  <c r="J1988" i="1"/>
  <c r="K1988" i="1"/>
  <c r="L1988" i="1"/>
  <c r="J1989" i="1"/>
  <c r="K1989" i="1"/>
  <c r="L1989" i="1"/>
  <c r="J1990" i="1"/>
  <c r="K1990" i="1"/>
  <c r="L1990" i="1"/>
  <c r="J1991" i="1"/>
  <c r="K1991" i="1"/>
  <c r="L1991" i="1"/>
  <c r="J1992" i="1"/>
  <c r="K1992" i="1"/>
  <c r="L1992" i="1"/>
  <c r="J1993" i="1"/>
  <c r="K1993" i="1"/>
  <c r="L1993" i="1"/>
  <c r="J1994" i="1"/>
  <c r="K1994" i="1"/>
  <c r="L1994" i="1"/>
  <c r="J1995" i="1"/>
  <c r="K1995" i="1"/>
  <c r="L1995" i="1"/>
  <c r="J1996" i="1"/>
  <c r="K1996" i="1"/>
  <c r="L1996" i="1"/>
  <c r="J1997" i="1"/>
  <c r="K1997" i="1"/>
  <c r="L1997" i="1"/>
  <c r="J1998" i="1"/>
  <c r="K1998" i="1"/>
  <c r="L1998" i="1"/>
  <c r="J1999" i="1"/>
  <c r="K1999" i="1"/>
  <c r="L1999" i="1"/>
  <c r="J2000" i="1"/>
  <c r="K2000" i="1"/>
  <c r="L2000" i="1"/>
  <c r="J2001" i="1"/>
  <c r="K2001" i="1"/>
  <c r="L2001" i="1"/>
  <c r="J2002" i="1"/>
  <c r="K2002" i="1"/>
  <c r="L2002" i="1"/>
  <c r="J2003" i="1"/>
  <c r="K2003" i="1"/>
  <c r="L2003" i="1"/>
  <c r="J2004" i="1"/>
  <c r="K2004" i="1"/>
  <c r="L2004" i="1"/>
  <c r="J2005" i="1"/>
  <c r="K2005" i="1"/>
  <c r="L2005" i="1"/>
  <c r="J2006" i="1"/>
  <c r="K2006" i="1"/>
  <c r="L2006" i="1"/>
  <c r="J2007" i="1"/>
  <c r="K2007" i="1"/>
  <c r="L2007" i="1"/>
  <c r="J2008" i="1"/>
  <c r="K2008" i="1"/>
  <c r="L2008" i="1"/>
  <c r="J2009" i="1"/>
  <c r="K2009" i="1"/>
  <c r="L2009" i="1"/>
  <c r="J2010" i="1"/>
  <c r="K2010" i="1"/>
  <c r="L2010" i="1"/>
  <c r="J2011" i="1"/>
  <c r="K2011" i="1"/>
  <c r="L2011" i="1"/>
  <c r="J2012" i="1"/>
  <c r="K2012" i="1"/>
  <c r="L2012" i="1"/>
  <c r="J1829" i="1" l="1"/>
  <c r="K1829" i="1"/>
  <c r="L1829" i="1"/>
  <c r="J1830" i="1"/>
  <c r="K1830" i="1"/>
  <c r="L1830" i="1"/>
  <c r="J1831" i="1"/>
  <c r="K1831" i="1"/>
  <c r="L1831" i="1"/>
  <c r="J1832" i="1"/>
  <c r="K1832" i="1"/>
  <c r="L1832" i="1"/>
  <c r="J1833" i="1"/>
  <c r="K1833" i="1"/>
  <c r="L1833" i="1"/>
  <c r="J1834" i="1"/>
  <c r="K1834" i="1"/>
  <c r="L1834" i="1"/>
  <c r="J1835" i="1"/>
  <c r="K1835" i="1"/>
  <c r="L1835" i="1"/>
  <c r="J1836" i="1"/>
  <c r="K1836" i="1"/>
  <c r="L1836" i="1"/>
  <c r="J1837" i="1"/>
  <c r="K1837" i="1"/>
  <c r="L1837" i="1"/>
  <c r="J1838" i="1"/>
  <c r="K1838" i="1"/>
  <c r="L1838" i="1"/>
  <c r="J1839" i="1"/>
  <c r="K1839" i="1"/>
  <c r="L1839" i="1"/>
  <c r="J1840" i="1"/>
  <c r="K1840" i="1"/>
  <c r="L1840" i="1"/>
  <c r="J1841" i="1"/>
  <c r="K1841" i="1"/>
  <c r="L1841" i="1"/>
  <c r="J1842" i="1"/>
  <c r="K1842" i="1"/>
  <c r="L1842" i="1"/>
  <c r="J1843" i="1"/>
  <c r="K1843" i="1"/>
  <c r="L1843" i="1"/>
  <c r="J1844" i="1"/>
  <c r="K1844" i="1"/>
  <c r="L1844" i="1"/>
  <c r="J1845" i="1"/>
  <c r="K1845" i="1"/>
  <c r="L1845" i="1"/>
  <c r="J1846" i="1"/>
  <c r="K1846" i="1"/>
  <c r="L1846" i="1"/>
  <c r="J1847" i="1"/>
  <c r="K1847" i="1"/>
  <c r="L1847" i="1"/>
  <c r="J1848" i="1"/>
  <c r="K1848" i="1"/>
  <c r="L1848" i="1"/>
  <c r="J1849" i="1"/>
  <c r="K1849" i="1"/>
  <c r="L1849" i="1"/>
  <c r="J1850" i="1"/>
  <c r="K1850" i="1"/>
  <c r="L1850" i="1"/>
  <c r="J1851" i="1"/>
  <c r="K1851" i="1"/>
  <c r="L1851" i="1"/>
  <c r="J1852" i="1"/>
  <c r="K1852" i="1"/>
  <c r="L1852" i="1"/>
  <c r="J1853" i="1"/>
  <c r="K1853" i="1"/>
  <c r="L1853" i="1"/>
  <c r="J1854" i="1"/>
  <c r="K1854" i="1"/>
  <c r="L1854" i="1"/>
  <c r="J1855" i="1"/>
  <c r="K1855" i="1"/>
  <c r="L1855" i="1"/>
  <c r="J1856" i="1"/>
  <c r="K1856" i="1"/>
  <c r="L1856" i="1"/>
  <c r="J1857" i="1"/>
  <c r="K1857" i="1"/>
  <c r="L1857" i="1"/>
  <c r="J1858" i="1"/>
  <c r="K1858" i="1"/>
  <c r="L1858" i="1"/>
  <c r="J1859" i="1"/>
  <c r="K1859" i="1"/>
  <c r="L1859" i="1"/>
  <c r="J1799" i="1" l="1"/>
  <c r="K1799" i="1"/>
  <c r="L1799" i="1"/>
  <c r="J1800" i="1"/>
  <c r="K1800" i="1"/>
  <c r="L1800" i="1"/>
  <c r="J1801" i="1"/>
  <c r="K1801" i="1"/>
  <c r="L1801" i="1"/>
  <c r="J1802" i="1"/>
  <c r="K1802" i="1"/>
  <c r="L1802" i="1"/>
  <c r="J1803" i="1"/>
  <c r="K1803" i="1"/>
  <c r="L1803" i="1"/>
  <c r="J1804" i="1"/>
  <c r="K1804" i="1"/>
  <c r="L1804" i="1"/>
  <c r="J1805" i="1"/>
  <c r="K1805" i="1"/>
  <c r="L1805" i="1"/>
  <c r="J1806" i="1"/>
  <c r="K1806" i="1"/>
  <c r="L1806" i="1"/>
  <c r="J1807" i="1"/>
  <c r="K1807" i="1"/>
  <c r="L1807" i="1"/>
  <c r="J1808" i="1"/>
  <c r="K1808" i="1"/>
  <c r="L1808" i="1"/>
  <c r="J1809" i="1"/>
  <c r="K1809" i="1"/>
  <c r="L1809" i="1"/>
  <c r="J1810" i="1"/>
  <c r="K1810" i="1"/>
  <c r="L1810" i="1"/>
  <c r="J1811" i="1"/>
  <c r="K1811" i="1"/>
  <c r="L1811" i="1"/>
  <c r="J1812" i="1"/>
  <c r="K1812" i="1"/>
  <c r="L1812" i="1"/>
  <c r="J1813" i="1"/>
  <c r="K1813" i="1"/>
  <c r="L1813" i="1"/>
  <c r="J1814" i="1"/>
  <c r="K1814" i="1"/>
  <c r="L1814" i="1"/>
  <c r="J1815" i="1"/>
  <c r="K1815" i="1"/>
  <c r="L1815" i="1"/>
  <c r="J1816" i="1"/>
  <c r="K1816" i="1"/>
  <c r="L1816" i="1"/>
  <c r="J1817" i="1"/>
  <c r="K1817" i="1"/>
  <c r="L1817" i="1"/>
  <c r="J1818" i="1"/>
  <c r="K1818" i="1"/>
  <c r="L1818" i="1"/>
  <c r="J1819" i="1"/>
  <c r="K1819" i="1"/>
  <c r="L1819" i="1"/>
  <c r="J1820" i="1"/>
  <c r="K1820" i="1"/>
  <c r="L1820" i="1"/>
  <c r="J1821" i="1"/>
  <c r="K1821" i="1"/>
  <c r="L1821" i="1"/>
  <c r="J1822" i="1"/>
  <c r="K1822" i="1"/>
  <c r="L1822" i="1"/>
  <c r="J1823" i="1"/>
  <c r="K1823" i="1"/>
  <c r="L1823" i="1"/>
  <c r="J1824" i="1"/>
  <c r="K1824" i="1"/>
  <c r="L1824" i="1"/>
  <c r="J1825" i="1"/>
  <c r="K1825" i="1"/>
  <c r="L1825" i="1"/>
  <c r="J1826" i="1"/>
  <c r="K1826" i="1"/>
  <c r="L1826" i="1"/>
  <c r="J1827" i="1"/>
  <c r="K1827" i="1"/>
  <c r="L1827" i="1"/>
  <c r="J1828" i="1"/>
  <c r="K1828" i="1"/>
  <c r="L1828" i="1"/>
  <c r="J1768" i="1" l="1"/>
  <c r="K1768" i="1"/>
  <c r="L1768" i="1"/>
  <c r="J1769" i="1"/>
  <c r="K1769" i="1"/>
  <c r="L1769" i="1"/>
  <c r="J1770" i="1"/>
  <c r="K1770" i="1"/>
  <c r="L1770" i="1"/>
  <c r="J1771" i="1"/>
  <c r="K1771" i="1"/>
  <c r="L1771" i="1"/>
  <c r="J1772" i="1"/>
  <c r="K1772" i="1"/>
  <c r="L1772" i="1"/>
  <c r="J1773" i="1"/>
  <c r="K1773" i="1"/>
  <c r="L1773" i="1"/>
  <c r="J1774" i="1"/>
  <c r="K1774" i="1"/>
  <c r="L1774" i="1"/>
  <c r="J1775" i="1"/>
  <c r="K1775" i="1"/>
  <c r="L1775" i="1"/>
  <c r="J1776" i="1"/>
  <c r="K1776" i="1"/>
  <c r="L1776" i="1"/>
  <c r="J1777" i="1"/>
  <c r="K1777" i="1"/>
  <c r="L1777" i="1"/>
  <c r="J1778" i="1"/>
  <c r="K1778" i="1"/>
  <c r="L1778" i="1"/>
  <c r="J1779" i="1"/>
  <c r="K1779" i="1"/>
  <c r="L1779" i="1"/>
  <c r="J1780" i="1"/>
  <c r="K1780" i="1"/>
  <c r="L1780" i="1"/>
  <c r="J1781" i="1"/>
  <c r="K1781" i="1"/>
  <c r="L1781" i="1"/>
  <c r="J1782" i="1"/>
  <c r="K1782" i="1"/>
  <c r="L1782" i="1"/>
  <c r="J1783" i="1"/>
  <c r="K1783" i="1"/>
  <c r="L1783" i="1"/>
  <c r="J1784" i="1"/>
  <c r="K1784" i="1"/>
  <c r="L1784" i="1"/>
  <c r="J1785" i="1"/>
  <c r="K1785" i="1"/>
  <c r="L1785" i="1"/>
  <c r="J1786" i="1"/>
  <c r="K1786" i="1"/>
  <c r="L1786" i="1"/>
  <c r="J1787" i="1"/>
  <c r="K1787" i="1"/>
  <c r="L1787" i="1"/>
  <c r="J1788" i="1"/>
  <c r="K1788" i="1"/>
  <c r="L1788" i="1"/>
  <c r="J1789" i="1"/>
  <c r="K1789" i="1"/>
  <c r="L1789" i="1"/>
  <c r="J1790" i="1"/>
  <c r="K1790" i="1"/>
  <c r="L1790" i="1"/>
  <c r="J1791" i="1"/>
  <c r="K1791" i="1"/>
  <c r="L1791" i="1"/>
  <c r="J1792" i="1"/>
  <c r="K1792" i="1"/>
  <c r="L1792" i="1"/>
  <c r="J1793" i="1"/>
  <c r="K1793" i="1"/>
  <c r="L1793" i="1"/>
  <c r="J1794" i="1"/>
  <c r="K1794" i="1"/>
  <c r="L1794" i="1"/>
  <c r="J1795" i="1"/>
  <c r="K1795" i="1"/>
  <c r="L1795" i="1"/>
  <c r="J1796" i="1"/>
  <c r="K1796" i="1"/>
  <c r="L1796" i="1"/>
  <c r="J1797" i="1"/>
  <c r="K1797" i="1"/>
  <c r="L1797" i="1"/>
  <c r="J1798" i="1"/>
  <c r="K1798" i="1"/>
  <c r="L1798" i="1"/>
  <c r="J1738" i="1"/>
  <c r="K1738" i="1"/>
  <c r="L1738" i="1"/>
  <c r="J1739" i="1"/>
  <c r="K1739" i="1"/>
  <c r="L1739" i="1"/>
  <c r="J1740" i="1"/>
  <c r="K1740" i="1"/>
  <c r="L1740" i="1"/>
  <c r="J1741" i="1"/>
  <c r="K1741" i="1"/>
  <c r="L1741" i="1"/>
  <c r="J1742" i="1"/>
  <c r="K1742" i="1"/>
  <c r="L1742" i="1"/>
  <c r="J1743" i="1"/>
  <c r="K1743" i="1"/>
  <c r="L1743" i="1"/>
  <c r="J1744" i="1"/>
  <c r="K1744" i="1"/>
  <c r="L1744" i="1"/>
  <c r="J1745" i="1"/>
  <c r="K1745" i="1"/>
  <c r="L1745" i="1"/>
  <c r="J1746" i="1"/>
  <c r="K1746" i="1"/>
  <c r="L1746" i="1"/>
  <c r="J1747" i="1"/>
  <c r="K1747" i="1"/>
  <c r="L1747" i="1"/>
  <c r="J1748" i="1"/>
  <c r="K1748" i="1"/>
  <c r="L1748" i="1"/>
  <c r="J1749" i="1"/>
  <c r="K1749" i="1"/>
  <c r="L1749" i="1"/>
  <c r="J1750" i="1"/>
  <c r="K1750" i="1"/>
  <c r="L1750" i="1"/>
  <c r="J1751" i="1"/>
  <c r="K1751" i="1"/>
  <c r="L1751" i="1"/>
  <c r="J1752" i="1"/>
  <c r="K1752" i="1"/>
  <c r="L1752" i="1"/>
  <c r="J1753" i="1"/>
  <c r="K1753" i="1"/>
  <c r="L1753" i="1"/>
  <c r="J1754" i="1"/>
  <c r="K1754" i="1"/>
  <c r="L1754" i="1"/>
  <c r="J1755" i="1"/>
  <c r="K1755" i="1"/>
  <c r="L1755" i="1"/>
  <c r="J1756" i="1"/>
  <c r="K1756" i="1"/>
  <c r="L1756" i="1"/>
  <c r="J1757" i="1"/>
  <c r="K1757" i="1"/>
  <c r="L1757" i="1"/>
  <c r="J1758" i="1"/>
  <c r="K1758" i="1"/>
  <c r="L1758" i="1"/>
  <c r="J1759" i="1"/>
  <c r="K1759" i="1"/>
  <c r="L1759" i="1"/>
  <c r="J1760" i="1"/>
  <c r="K1760" i="1"/>
  <c r="L1760" i="1"/>
  <c r="J1761" i="1"/>
  <c r="K1761" i="1"/>
  <c r="L1761" i="1"/>
  <c r="J1762" i="1"/>
  <c r="K1762" i="1"/>
  <c r="L1762" i="1"/>
  <c r="J1763" i="1"/>
  <c r="K1763" i="1"/>
  <c r="L1763" i="1"/>
  <c r="J1764" i="1"/>
  <c r="K1764" i="1"/>
  <c r="L1764" i="1"/>
  <c r="J1765" i="1"/>
  <c r="K1765" i="1"/>
  <c r="L1765" i="1"/>
  <c r="J1766" i="1"/>
  <c r="K1766" i="1"/>
  <c r="L1766" i="1"/>
  <c r="J1767" i="1"/>
  <c r="K1767" i="1"/>
  <c r="L1767" i="1"/>
  <c r="J1707" i="1" l="1"/>
  <c r="K1707" i="1"/>
  <c r="L1707" i="1"/>
  <c r="J1708" i="1"/>
  <c r="K1708" i="1"/>
  <c r="L1708" i="1"/>
  <c r="J1709" i="1"/>
  <c r="K1709" i="1"/>
  <c r="L1709" i="1"/>
  <c r="J1710" i="1"/>
  <c r="K1710" i="1"/>
  <c r="L1710" i="1"/>
  <c r="J1711" i="1"/>
  <c r="K1711" i="1"/>
  <c r="L1711" i="1"/>
  <c r="J1712" i="1"/>
  <c r="K1712" i="1"/>
  <c r="L1712" i="1"/>
  <c r="J1713" i="1"/>
  <c r="K1713" i="1"/>
  <c r="L1713" i="1"/>
  <c r="J1714" i="1"/>
  <c r="K1714" i="1"/>
  <c r="L1714" i="1"/>
  <c r="J1715" i="1"/>
  <c r="K1715" i="1"/>
  <c r="L1715" i="1"/>
  <c r="J1716" i="1"/>
  <c r="K1716" i="1"/>
  <c r="L1716" i="1"/>
  <c r="J1717" i="1"/>
  <c r="K1717" i="1"/>
  <c r="L1717" i="1"/>
  <c r="J1718" i="1"/>
  <c r="K1718" i="1"/>
  <c r="L1718" i="1"/>
  <c r="J1719" i="1"/>
  <c r="K1719" i="1"/>
  <c r="L1719" i="1"/>
  <c r="J1720" i="1"/>
  <c r="K1720" i="1"/>
  <c r="L1720" i="1"/>
  <c r="J1721" i="1"/>
  <c r="K1721" i="1"/>
  <c r="L1721" i="1"/>
  <c r="J1722" i="1"/>
  <c r="K1722" i="1"/>
  <c r="L1722" i="1"/>
  <c r="J1723" i="1"/>
  <c r="K1723" i="1"/>
  <c r="L1723" i="1"/>
  <c r="J1724" i="1"/>
  <c r="K1724" i="1"/>
  <c r="L1724" i="1"/>
  <c r="J1725" i="1"/>
  <c r="K1725" i="1"/>
  <c r="L1725" i="1"/>
  <c r="J1726" i="1"/>
  <c r="K1726" i="1"/>
  <c r="L1726" i="1"/>
  <c r="J1727" i="1"/>
  <c r="K1727" i="1"/>
  <c r="L1727" i="1"/>
  <c r="J1728" i="1"/>
  <c r="K1728" i="1"/>
  <c r="L1728" i="1"/>
  <c r="J1729" i="1"/>
  <c r="K1729" i="1"/>
  <c r="L1729" i="1"/>
  <c r="J1730" i="1"/>
  <c r="K1730" i="1"/>
  <c r="L1730" i="1"/>
  <c r="J1731" i="1"/>
  <c r="K1731" i="1"/>
  <c r="L1731" i="1"/>
  <c r="J1732" i="1"/>
  <c r="K1732" i="1"/>
  <c r="L1732" i="1"/>
  <c r="J1733" i="1"/>
  <c r="K1733" i="1"/>
  <c r="L1733" i="1"/>
  <c r="J1734" i="1"/>
  <c r="K1734" i="1"/>
  <c r="L1734" i="1"/>
  <c r="J1735" i="1"/>
  <c r="K1735" i="1"/>
  <c r="L1735" i="1"/>
  <c r="J1736" i="1"/>
  <c r="K1736" i="1"/>
  <c r="L1736" i="1"/>
  <c r="J1737" i="1"/>
  <c r="K1737" i="1"/>
  <c r="L1737" i="1"/>
  <c r="J1679" i="1" l="1"/>
  <c r="K1679" i="1"/>
  <c r="L1679" i="1"/>
  <c r="J1680" i="1"/>
  <c r="K1680" i="1"/>
  <c r="L1680" i="1"/>
  <c r="J1681" i="1"/>
  <c r="K1681" i="1"/>
  <c r="L1681" i="1"/>
  <c r="J1682" i="1"/>
  <c r="K1682" i="1"/>
  <c r="L1682" i="1"/>
  <c r="J1683" i="1"/>
  <c r="K1683" i="1"/>
  <c r="L1683" i="1"/>
  <c r="J1684" i="1"/>
  <c r="K1684" i="1"/>
  <c r="L1684" i="1"/>
  <c r="J1685" i="1"/>
  <c r="K1685" i="1"/>
  <c r="L1685" i="1"/>
  <c r="J1686" i="1"/>
  <c r="K1686" i="1"/>
  <c r="L1686" i="1"/>
  <c r="J1687" i="1"/>
  <c r="K1687" i="1"/>
  <c r="L1687" i="1"/>
  <c r="J1688" i="1"/>
  <c r="K1688" i="1"/>
  <c r="L1688" i="1"/>
  <c r="J1689" i="1"/>
  <c r="K1689" i="1"/>
  <c r="L1689" i="1"/>
  <c r="J1690" i="1"/>
  <c r="K1690" i="1"/>
  <c r="L1690" i="1"/>
  <c r="J1691" i="1"/>
  <c r="K1691" i="1"/>
  <c r="L1691" i="1"/>
  <c r="J1692" i="1"/>
  <c r="K1692" i="1"/>
  <c r="L1692" i="1"/>
  <c r="J1693" i="1"/>
  <c r="K1693" i="1"/>
  <c r="L1693" i="1"/>
  <c r="J1694" i="1"/>
  <c r="K1694" i="1"/>
  <c r="L1694" i="1"/>
  <c r="J1695" i="1"/>
  <c r="K1695" i="1"/>
  <c r="L1695" i="1"/>
  <c r="J1696" i="1"/>
  <c r="K1696" i="1"/>
  <c r="L1696" i="1"/>
  <c r="J1697" i="1"/>
  <c r="K1697" i="1"/>
  <c r="L1697" i="1"/>
  <c r="J1698" i="1"/>
  <c r="K1698" i="1"/>
  <c r="L1698" i="1"/>
  <c r="J1699" i="1"/>
  <c r="K1699" i="1"/>
  <c r="L1699" i="1"/>
  <c r="J1700" i="1"/>
  <c r="K1700" i="1"/>
  <c r="L1700" i="1"/>
  <c r="J1701" i="1"/>
  <c r="K1701" i="1"/>
  <c r="L1701" i="1"/>
  <c r="J1702" i="1"/>
  <c r="K1702" i="1"/>
  <c r="L1702" i="1"/>
  <c r="J1703" i="1"/>
  <c r="K1703" i="1"/>
  <c r="L1703" i="1"/>
  <c r="J1704" i="1"/>
  <c r="K1704" i="1"/>
  <c r="L1704" i="1"/>
  <c r="J1705" i="1"/>
  <c r="K1705" i="1"/>
  <c r="L1705" i="1"/>
  <c r="J1706" i="1"/>
  <c r="K1706" i="1"/>
  <c r="L1706" i="1"/>
  <c r="A5" i="16" l="1"/>
  <c r="C5" i="16" s="1"/>
  <c r="B35" i="15"/>
  <c r="B4" i="15"/>
  <c r="D4" i="15" s="1"/>
  <c r="B5" i="15" l="1"/>
  <c r="B36" i="15"/>
  <c r="D35" i="15"/>
  <c r="E5" i="16"/>
  <c r="I5" i="16"/>
  <c r="G5" i="16"/>
  <c r="K5" i="16"/>
  <c r="J5" i="16"/>
  <c r="F5" i="16"/>
  <c r="B5" i="16"/>
  <c r="A6" i="16"/>
  <c r="B67" i="15"/>
  <c r="C4" i="15"/>
  <c r="C35" i="15"/>
  <c r="A4" i="5"/>
  <c r="A5" i="5" s="1"/>
  <c r="A6" i="5" s="1"/>
  <c r="A7" i="5" s="1"/>
  <c r="A8" i="5" s="1"/>
  <c r="A9" i="5" s="1"/>
  <c r="A10" i="5" s="1"/>
  <c r="A11" i="5" s="1"/>
  <c r="A35" i="5"/>
  <c r="A37" i="5" s="1"/>
  <c r="F1" i="5"/>
  <c r="A15" i="2"/>
  <c r="J1648" i="1"/>
  <c r="K1648" i="1"/>
  <c r="L1648" i="1"/>
  <c r="J1649" i="1"/>
  <c r="K1649" i="1"/>
  <c r="L1649" i="1"/>
  <c r="J1650" i="1"/>
  <c r="K1650" i="1"/>
  <c r="L1650" i="1"/>
  <c r="J1651" i="1"/>
  <c r="K1651" i="1"/>
  <c r="L1651" i="1"/>
  <c r="J1652" i="1"/>
  <c r="K1652" i="1"/>
  <c r="L1652" i="1"/>
  <c r="J1653" i="1"/>
  <c r="K1653" i="1"/>
  <c r="L1653" i="1"/>
  <c r="J1654" i="1"/>
  <c r="K1654" i="1"/>
  <c r="L1654" i="1"/>
  <c r="J1655" i="1"/>
  <c r="K1655" i="1"/>
  <c r="L1655" i="1"/>
  <c r="J1656" i="1"/>
  <c r="K1656" i="1"/>
  <c r="L1656" i="1"/>
  <c r="J1657" i="1"/>
  <c r="K1657" i="1"/>
  <c r="L1657" i="1"/>
  <c r="J1658" i="1"/>
  <c r="K1658" i="1"/>
  <c r="L1658" i="1"/>
  <c r="J1659" i="1"/>
  <c r="K1659" i="1"/>
  <c r="L1659" i="1"/>
  <c r="J1660" i="1"/>
  <c r="K1660" i="1"/>
  <c r="L1660" i="1"/>
  <c r="J1661" i="1"/>
  <c r="K1661" i="1"/>
  <c r="L1661" i="1"/>
  <c r="J1662" i="1"/>
  <c r="K1662" i="1"/>
  <c r="L1662" i="1"/>
  <c r="J1663" i="1"/>
  <c r="K1663" i="1"/>
  <c r="L1663" i="1"/>
  <c r="J1664" i="1"/>
  <c r="K1664" i="1"/>
  <c r="L1664" i="1"/>
  <c r="J1665" i="1"/>
  <c r="K1665" i="1"/>
  <c r="L1665" i="1"/>
  <c r="J1666" i="1"/>
  <c r="K1666" i="1"/>
  <c r="L1666" i="1"/>
  <c r="J1667" i="1"/>
  <c r="K1667" i="1"/>
  <c r="L1667" i="1"/>
  <c r="J1668" i="1"/>
  <c r="K1668" i="1"/>
  <c r="L1668" i="1"/>
  <c r="J1669" i="1"/>
  <c r="K1669" i="1"/>
  <c r="L1669" i="1"/>
  <c r="J1670" i="1"/>
  <c r="K1670" i="1"/>
  <c r="L1670" i="1"/>
  <c r="J1671" i="1"/>
  <c r="K1671" i="1"/>
  <c r="L1671" i="1"/>
  <c r="J1672" i="1"/>
  <c r="K1672" i="1"/>
  <c r="L1672" i="1"/>
  <c r="J1673" i="1"/>
  <c r="K1673" i="1"/>
  <c r="L1673" i="1"/>
  <c r="J1674" i="1"/>
  <c r="K1674" i="1"/>
  <c r="L1674" i="1"/>
  <c r="J1675" i="1"/>
  <c r="K1675" i="1"/>
  <c r="L1675" i="1"/>
  <c r="J1676" i="1"/>
  <c r="K1676" i="1"/>
  <c r="L1676" i="1"/>
  <c r="J1677" i="1"/>
  <c r="K1677" i="1"/>
  <c r="L1677" i="1"/>
  <c r="J1678" i="1"/>
  <c r="K1678" i="1"/>
  <c r="L1678" i="1"/>
  <c r="J1617" i="1"/>
  <c r="K1617" i="1"/>
  <c r="L1617" i="1"/>
  <c r="J1618" i="1"/>
  <c r="K1618" i="1"/>
  <c r="L1618" i="1"/>
  <c r="J1619" i="1"/>
  <c r="K1619" i="1"/>
  <c r="L1619" i="1"/>
  <c r="J1620" i="1"/>
  <c r="K1620" i="1"/>
  <c r="L1620" i="1"/>
  <c r="J1621" i="1"/>
  <c r="K1621" i="1"/>
  <c r="L1621" i="1"/>
  <c r="J1622" i="1"/>
  <c r="K1622" i="1"/>
  <c r="L1622" i="1"/>
  <c r="J1623" i="1"/>
  <c r="K1623" i="1"/>
  <c r="L1623" i="1"/>
  <c r="J1624" i="1"/>
  <c r="K1624" i="1"/>
  <c r="L1624" i="1"/>
  <c r="J1625" i="1"/>
  <c r="K1625" i="1"/>
  <c r="L1625" i="1"/>
  <c r="J1626" i="1"/>
  <c r="K1626" i="1"/>
  <c r="L1626" i="1"/>
  <c r="J1627" i="1"/>
  <c r="K1627" i="1"/>
  <c r="L1627" i="1"/>
  <c r="J1628" i="1"/>
  <c r="K1628" i="1"/>
  <c r="L1628" i="1"/>
  <c r="J1629" i="1"/>
  <c r="K1629" i="1"/>
  <c r="L1629" i="1"/>
  <c r="J1630" i="1"/>
  <c r="K1630" i="1"/>
  <c r="L1630" i="1"/>
  <c r="J1631" i="1"/>
  <c r="K1631" i="1"/>
  <c r="L1631" i="1"/>
  <c r="J1632" i="1"/>
  <c r="K1632" i="1"/>
  <c r="L1632" i="1"/>
  <c r="J1633" i="1"/>
  <c r="K1633" i="1"/>
  <c r="L1633" i="1"/>
  <c r="J1634" i="1"/>
  <c r="K1634" i="1"/>
  <c r="L1634" i="1"/>
  <c r="J1635" i="1"/>
  <c r="K1635" i="1"/>
  <c r="L1635" i="1"/>
  <c r="J1636" i="1"/>
  <c r="K1636" i="1"/>
  <c r="L1636" i="1"/>
  <c r="J1637" i="1"/>
  <c r="K1637" i="1"/>
  <c r="L1637" i="1"/>
  <c r="J1638" i="1"/>
  <c r="K1638" i="1"/>
  <c r="L1638" i="1"/>
  <c r="J1639" i="1"/>
  <c r="K1639" i="1"/>
  <c r="L1639" i="1"/>
  <c r="J1640" i="1"/>
  <c r="K1640" i="1"/>
  <c r="L1640" i="1"/>
  <c r="J1641" i="1"/>
  <c r="K1641" i="1"/>
  <c r="L1641" i="1"/>
  <c r="J1642" i="1"/>
  <c r="K1642" i="1"/>
  <c r="L1642" i="1"/>
  <c r="J1643" i="1"/>
  <c r="K1643" i="1"/>
  <c r="L1643" i="1"/>
  <c r="J1644" i="1"/>
  <c r="K1644" i="1"/>
  <c r="L1644" i="1"/>
  <c r="J1645" i="1"/>
  <c r="K1645" i="1"/>
  <c r="L1645" i="1"/>
  <c r="J1646" i="1"/>
  <c r="K1646" i="1"/>
  <c r="L1646" i="1"/>
  <c r="J1647" i="1"/>
  <c r="K1647" i="1"/>
  <c r="L1647" i="1"/>
  <c r="J1616" i="1"/>
  <c r="J1587" i="1"/>
  <c r="K1587" i="1"/>
  <c r="L1587" i="1"/>
  <c r="J1588" i="1"/>
  <c r="K1588" i="1"/>
  <c r="L1588" i="1"/>
  <c r="J1589" i="1"/>
  <c r="K1589" i="1"/>
  <c r="L1589" i="1"/>
  <c r="J1590" i="1"/>
  <c r="K1590" i="1"/>
  <c r="L1590" i="1"/>
  <c r="J1591" i="1"/>
  <c r="K1591" i="1"/>
  <c r="L1591" i="1"/>
  <c r="J1592" i="1"/>
  <c r="K1592" i="1"/>
  <c r="L1592" i="1"/>
  <c r="J1593" i="1"/>
  <c r="K1593" i="1"/>
  <c r="L1593" i="1"/>
  <c r="J1594" i="1"/>
  <c r="K1594" i="1"/>
  <c r="L1594" i="1"/>
  <c r="J1595" i="1"/>
  <c r="K1595" i="1"/>
  <c r="L1595" i="1"/>
  <c r="J1596" i="1"/>
  <c r="K1596" i="1"/>
  <c r="L1596" i="1"/>
  <c r="J1597" i="1"/>
  <c r="K1597" i="1"/>
  <c r="L1597" i="1"/>
  <c r="J1598" i="1"/>
  <c r="K1598" i="1"/>
  <c r="L1598" i="1"/>
  <c r="J1599" i="1"/>
  <c r="K1599" i="1"/>
  <c r="L1599" i="1"/>
  <c r="J1600" i="1"/>
  <c r="K1600" i="1"/>
  <c r="L1600" i="1"/>
  <c r="J1601" i="1"/>
  <c r="K1601" i="1"/>
  <c r="L1601" i="1"/>
  <c r="J1602" i="1"/>
  <c r="K1602" i="1"/>
  <c r="L1602" i="1"/>
  <c r="J1603" i="1"/>
  <c r="K1603" i="1"/>
  <c r="L1603" i="1"/>
  <c r="J1604" i="1"/>
  <c r="K1604" i="1"/>
  <c r="L1604" i="1"/>
  <c r="J1605" i="1"/>
  <c r="K1605" i="1"/>
  <c r="L1605" i="1"/>
  <c r="J1606" i="1"/>
  <c r="K1606" i="1"/>
  <c r="L1606" i="1"/>
  <c r="J1607" i="1"/>
  <c r="K1607" i="1"/>
  <c r="L1607" i="1"/>
  <c r="J1608" i="1"/>
  <c r="K1608" i="1"/>
  <c r="L1608" i="1"/>
  <c r="J1609" i="1"/>
  <c r="K1609" i="1"/>
  <c r="L1609" i="1"/>
  <c r="J1610" i="1"/>
  <c r="K1610" i="1"/>
  <c r="L1610" i="1"/>
  <c r="J1611" i="1"/>
  <c r="K1611" i="1"/>
  <c r="L1611" i="1"/>
  <c r="J1612" i="1"/>
  <c r="K1612" i="1"/>
  <c r="L1612" i="1"/>
  <c r="J1613" i="1"/>
  <c r="K1613" i="1"/>
  <c r="L1613" i="1"/>
  <c r="J1614" i="1"/>
  <c r="K1614" i="1"/>
  <c r="L1614" i="1"/>
  <c r="J1615" i="1"/>
  <c r="K1615" i="1"/>
  <c r="L1615" i="1"/>
  <c r="K1616" i="1"/>
  <c r="L1616" i="1"/>
  <c r="L1586" i="1"/>
  <c r="K1586" i="1"/>
  <c r="J1586" i="1"/>
  <c r="J1556" i="1"/>
  <c r="K1556" i="1"/>
  <c r="L1556" i="1"/>
  <c r="J1557" i="1"/>
  <c r="K1557" i="1"/>
  <c r="L1557" i="1"/>
  <c r="J1558" i="1"/>
  <c r="K1558" i="1"/>
  <c r="L1558" i="1"/>
  <c r="J1559" i="1"/>
  <c r="K1559" i="1"/>
  <c r="L1559" i="1"/>
  <c r="J1560" i="1"/>
  <c r="K1560" i="1"/>
  <c r="L1560" i="1"/>
  <c r="J1561" i="1"/>
  <c r="K1561" i="1"/>
  <c r="L1561" i="1"/>
  <c r="J1562" i="1"/>
  <c r="K1562" i="1"/>
  <c r="L1562" i="1"/>
  <c r="J1563" i="1"/>
  <c r="K1563" i="1"/>
  <c r="L1563" i="1"/>
  <c r="J1564" i="1"/>
  <c r="K1564" i="1"/>
  <c r="L1564" i="1"/>
  <c r="J1565" i="1"/>
  <c r="K1565" i="1"/>
  <c r="L1565" i="1"/>
  <c r="J1566" i="1"/>
  <c r="K1566" i="1"/>
  <c r="L1566" i="1"/>
  <c r="J1567" i="1"/>
  <c r="K1567" i="1"/>
  <c r="L1567" i="1"/>
  <c r="J1568" i="1"/>
  <c r="K1568" i="1"/>
  <c r="L1568" i="1"/>
  <c r="J1569" i="1"/>
  <c r="K1569" i="1"/>
  <c r="L1569" i="1"/>
  <c r="J1570" i="1"/>
  <c r="K1570" i="1"/>
  <c r="L1570" i="1"/>
  <c r="J1571" i="1"/>
  <c r="K1571" i="1"/>
  <c r="L1571" i="1"/>
  <c r="J1572" i="1"/>
  <c r="K1572" i="1"/>
  <c r="L1572" i="1"/>
  <c r="J1573" i="1"/>
  <c r="K1573" i="1"/>
  <c r="L1573" i="1"/>
  <c r="J1574" i="1"/>
  <c r="K1574" i="1"/>
  <c r="L1574" i="1"/>
  <c r="J1575" i="1"/>
  <c r="K1575" i="1"/>
  <c r="L1575" i="1"/>
  <c r="J1576" i="1"/>
  <c r="K1576" i="1"/>
  <c r="L1576" i="1"/>
  <c r="J1577" i="1"/>
  <c r="K1577" i="1"/>
  <c r="L1577" i="1"/>
  <c r="J1578" i="1"/>
  <c r="K1578" i="1"/>
  <c r="L1578" i="1"/>
  <c r="J1579" i="1"/>
  <c r="K1579" i="1"/>
  <c r="L1579" i="1"/>
  <c r="J1580" i="1"/>
  <c r="K1580" i="1"/>
  <c r="L1580" i="1"/>
  <c r="J1581" i="1"/>
  <c r="K1581" i="1"/>
  <c r="L1581" i="1"/>
  <c r="J1582" i="1"/>
  <c r="K1582" i="1"/>
  <c r="L1582" i="1"/>
  <c r="J1583" i="1"/>
  <c r="K1583" i="1"/>
  <c r="L1583" i="1"/>
  <c r="J1584" i="1"/>
  <c r="K1584" i="1"/>
  <c r="L1584" i="1"/>
  <c r="J1585" i="1"/>
  <c r="K1585" i="1"/>
  <c r="L1585" i="1"/>
  <c r="J1532" i="1"/>
  <c r="L1555" i="1"/>
  <c r="K1555" i="1"/>
  <c r="J1555" i="1"/>
  <c r="L1554" i="1"/>
  <c r="K1554" i="1"/>
  <c r="J1554" i="1"/>
  <c r="L1553" i="1"/>
  <c r="K1553" i="1"/>
  <c r="J1553" i="1"/>
  <c r="L1552" i="1"/>
  <c r="K1552" i="1"/>
  <c r="J1552" i="1"/>
  <c r="L1551" i="1"/>
  <c r="K1551" i="1"/>
  <c r="J1551" i="1"/>
  <c r="L1550" i="1"/>
  <c r="K1550" i="1"/>
  <c r="J1550" i="1"/>
  <c r="L1549" i="1"/>
  <c r="K1549" i="1"/>
  <c r="J1549" i="1"/>
  <c r="L1548" i="1"/>
  <c r="K1548" i="1"/>
  <c r="J1548" i="1"/>
  <c r="L1547" i="1"/>
  <c r="K1547" i="1"/>
  <c r="J1547" i="1"/>
  <c r="L1546" i="1"/>
  <c r="K1546" i="1"/>
  <c r="J1546" i="1"/>
  <c r="L1545" i="1"/>
  <c r="K1545" i="1"/>
  <c r="J1545" i="1"/>
  <c r="L1544" i="1"/>
  <c r="K1544" i="1"/>
  <c r="J1544" i="1"/>
  <c r="L1543" i="1"/>
  <c r="K1543" i="1"/>
  <c r="J1543" i="1"/>
  <c r="L1542" i="1"/>
  <c r="K1542" i="1"/>
  <c r="J1542" i="1"/>
  <c r="L1541" i="1"/>
  <c r="K1541" i="1"/>
  <c r="J1541" i="1"/>
  <c r="L1540" i="1"/>
  <c r="K1540" i="1"/>
  <c r="J1540" i="1"/>
  <c r="L1539" i="1"/>
  <c r="K1539" i="1"/>
  <c r="J1539" i="1"/>
  <c r="L1538" i="1"/>
  <c r="K1538" i="1"/>
  <c r="J1538" i="1"/>
  <c r="L1537" i="1"/>
  <c r="K1537" i="1"/>
  <c r="J1537" i="1"/>
  <c r="L1536" i="1"/>
  <c r="K1536" i="1"/>
  <c r="J1536" i="1"/>
  <c r="L1535" i="1"/>
  <c r="K1535" i="1"/>
  <c r="J1535" i="1"/>
  <c r="L1534" i="1"/>
  <c r="K1534" i="1"/>
  <c r="J1534" i="1"/>
  <c r="L1533" i="1"/>
  <c r="K1533" i="1"/>
  <c r="J1533" i="1"/>
  <c r="L1532" i="1"/>
  <c r="K1532" i="1"/>
  <c r="L1531" i="1"/>
  <c r="K1531" i="1"/>
  <c r="J1531" i="1"/>
  <c r="L1530" i="1"/>
  <c r="K1530" i="1"/>
  <c r="J1530" i="1"/>
  <c r="L1529" i="1"/>
  <c r="K1529" i="1"/>
  <c r="J1529" i="1"/>
  <c r="L1528" i="1"/>
  <c r="K1528" i="1"/>
  <c r="J1528" i="1"/>
  <c r="L1527" i="1"/>
  <c r="K1527" i="1"/>
  <c r="J1527" i="1"/>
  <c r="L1526" i="1"/>
  <c r="K1526" i="1"/>
  <c r="J1526" i="1"/>
  <c r="J1525" i="1"/>
  <c r="J1495" i="1"/>
  <c r="K1495" i="1"/>
  <c r="L1495" i="1"/>
  <c r="J1496" i="1"/>
  <c r="K1496" i="1"/>
  <c r="L1496" i="1"/>
  <c r="J1497" i="1"/>
  <c r="K1497" i="1"/>
  <c r="L1497" i="1"/>
  <c r="J1498" i="1"/>
  <c r="K1498" i="1"/>
  <c r="L1498" i="1"/>
  <c r="J1499" i="1"/>
  <c r="K1499" i="1"/>
  <c r="L1499" i="1"/>
  <c r="J1500" i="1"/>
  <c r="K1500" i="1"/>
  <c r="L1500" i="1"/>
  <c r="J1501" i="1"/>
  <c r="K1501" i="1"/>
  <c r="L1501" i="1"/>
  <c r="J1502" i="1"/>
  <c r="K1502" i="1"/>
  <c r="L1502" i="1"/>
  <c r="J1503" i="1"/>
  <c r="K1503" i="1"/>
  <c r="L1503" i="1"/>
  <c r="J1504" i="1"/>
  <c r="K1504" i="1"/>
  <c r="L1504" i="1"/>
  <c r="J1505" i="1"/>
  <c r="K1505" i="1"/>
  <c r="L1505" i="1"/>
  <c r="J1506" i="1"/>
  <c r="K1506" i="1"/>
  <c r="L1506" i="1"/>
  <c r="J1507" i="1"/>
  <c r="K1507" i="1"/>
  <c r="L1507" i="1"/>
  <c r="J1508" i="1"/>
  <c r="K1508" i="1"/>
  <c r="L1508" i="1"/>
  <c r="J1509" i="1"/>
  <c r="K1509" i="1"/>
  <c r="L1509" i="1"/>
  <c r="J1510" i="1"/>
  <c r="K1510" i="1"/>
  <c r="L1510" i="1"/>
  <c r="J1511" i="1"/>
  <c r="K1511" i="1"/>
  <c r="L1511" i="1"/>
  <c r="J1512" i="1"/>
  <c r="K1512" i="1"/>
  <c r="L1512" i="1"/>
  <c r="J1513" i="1"/>
  <c r="K1513" i="1"/>
  <c r="L1513" i="1"/>
  <c r="J1514" i="1"/>
  <c r="K1514" i="1"/>
  <c r="L1514" i="1"/>
  <c r="J1515" i="1"/>
  <c r="K1515" i="1"/>
  <c r="L1515" i="1"/>
  <c r="J1516" i="1"/>
  <c r="K1516" i="1"/>
  <c r="L1516" i="1"/>
  <c r="J1517" i="1"/>
  <c r="K1517" i="1"/>
  <c r="L1517" i="1"/>
  <c r="J1518" i="1"/>
  <c r="K1518" i="1"/>
  <c r="L1518" i="1"/>
  <c r="J1519" i="1"/>
  <c r="K1519" i="1"/>
  <c r="L1519" i="1"/>
  <c r="J1520" i="1"/>
  <c r="K1520" i="1"/>
  <c r="L1520" i="1"/>
  <c r="J1521" i="1"/>
  <c r="K1521" i="1"/>
  <c r="L1521" i="1"/>
  <c r="J1522" i="1"/>
  <c r="K1522" i="1"/>
  <c r="L1522" i="1"/>
  <c r="J1523" i="1"/>
  <c r="K1523" i="1"/>
  <c r="L1523" i="1"/>
  <c r="J1524" i="1"/>
  <c r="K1524" i="1"/>
  <c r="L1524" i="1"/>
  <c r="K1525" i="1"/>
  <c r="L1525" i="1"/>
  <c r="J345" i="1"/>
  <c r="J1494" i="1"/>
  <c r="J1464" i="1"/>
  <c r="K1464" i="1"/>
  <c r="L1464" i="1"/>
  <c r="J1465" i="1"/>
  <c r="K1465" i="1"/>
  <c r="L1465" i="1"/>
  <c r="J1466" i="1"/>
  <c r="K1466" i="1"/>
  <c r="L1466" i="1"/>
  <c r="J1467" i="1"/>
  <c r="K1467" i="1"/>
  <c r="L1467" i="1"/>
  <c r="J1468" i="1"/>
  <c r="K1468" i="1"/>
  <c r="L1468" i="1"/>
  <c r="J1469" i="1"/>
  <c r="K1469" i="1"/>
  <c r="L1469" i="1"/>
  <c r="J1470" i="1"/>
  <c r="K1470" i="1"/>
  <c r="L1470" i="1"/>
  <c r="J1471" i="1"/>
  <c r="K1471" i="1"/>
  <c r="L1471" i="1"/>
  <c r="J1472" i="1"/>
  <c r="K1472" i="1"/>
  <c r="L1472" i="1"/>
  <c r="J1473" i="1"/>
  <c r="K1473" i="1"/>
  <c r="L1473" i="1"/>
  <c r="J1474" i="1"/>
  <c r="K1474" i="1"/>
  <c r="L1474" i="1"/>
  <c r="J1475" i="1"/>
  <c r="K1475" i="1"/>
  <c r="L1475" i="1"/>
  <c r="J1476" i="1"/>
  <c r="K1476" i="1"/>
  <c r="L1476" i="1"/>
  <c r="J1477" i="1"/>
  <c r="K1477" i="1"/>
  <c r="L1477" i="1"/>
  <c r="J1478" i="1"/>
  <c r="K1478" i="1"/>
  <c r="L1478" i="1"/>
  <c r="J1479" i="1"/>
  <c r="K1479" i="1"/>
  <c r="L1479" i="1"/>
  <c r="J1480" i="1"/>
  <c r="K1480" i="1"/>
  <c r="L1480" i="1"/>
  <c r="J1481" i="1"/>
  <c r="K1481" i="1"/>
  <c r="L1481" i="1"/>
  <c r="J1482" i="1"/>
  <c r="K1482" i="1"/>
  <c r="L1482" i="1"/>
  <c r="J1483" i="1"/>
  <c r="K1483" i="1"/>
  <c r="L1483" i="1"/>
  <c r="J1484" i="1"/>
  <c r="K1484" i="1"/>
  <c r="L1484" i="1"/>
  <c r="J1485" i="1"/>
  <c r="K1485" i="1"/>
  <c r="L1485" i="1"/>
  <c r="J1486" i="1"/>
  <c r="K1486" i="1"/>
  <c r="L1486" i="1"/>
  <c r="J1487" i="1"/>
  <c r="K1487" i="1"/>
  <c r="L1487" i="1"/>
  <c r="J1488" i="1"/>
  <c r="K1488" i="1"/>
  <c r="L1488" i="1"/>
  <c r="J1489" i="1"/>
  <c r="K1489" i="1"/>
  <c r="L1489" i="1"/>
  <c r="J1490" i="1"/>
  <c r="K1490" i="1"/>
  <c r="L1490" i="1"/>
  <c r="J1491" i="1"/>
  <c r="K1491" i="1"/>
  <c r="L1491" i="1"/>
  <c r="J1492" i="1"/>
  <c r="K1492" i="1"/>
  <c r="L1492" i="1"/>
  <c r="J1493" i="1"/>
  <c r="K1493" i="1"/>
  <c r="L1493" i="1"/>
  <c r="K1494" i="1"/>
  <c r="L1494" i="1"/>
  <c r="J1446" i="1"/>
  <c r="J1434" i="1"/>
  <c r="K1434" i="1"/>
  <c r="L1434" i="1"/>
  <c r="J1435" i="1"/>
  <c r="K1435" i="1"/>
  <c r="L1435" i="1"/>
  <c r="J1436" i="1"/>
  <c r="K1436" i="1"/>
  <c r="L1436" i="1"/>
  <c r="J1437" i="1"/>
  <c r="K1437" i="1"/>
  <c r="L1437" i="1"/>
  <c r="J1438" i="1"/>
  <c r="K1438" i="1"/>
  <c r="L1438" i="1"/>
  <c r="J1439" i="1"/>
  <c r="K1439" i="1"/>
  <c r="L1439" i="1"/>
  <c r="J1440" i="1"/>
  <c r="K1440" i="1"/>
  <c r="L1440" i="1"/>
  <c r="J1441" i="1"/>
  <c r="K1441" i="1"/>
  <c r="L1441" i="1"/>
  <c r="J1442" i="1"/>
  <c r="K1442" i="1"/>
  <c r="L1442" i="1"/>
  <c r="J1443" i="1"/>
  <c r="K1443" i="1"/>
  <c r="L1443" i="1"/>
  <c r="J1444" i="1"/>
  <c r="K1444" i="1"/>
  <c r="L1444" i="1"/>
  <c r="J1445" i="1"/>
  <c r="K1445" i="1"/>
  <c r="L1445" i="1"/>
  <c r="K1446" i="1"/>
  <c r="L1446" i="1"/>
  <c r="J1447" i="1"/>
  <c r="K1447" i="1"/>
  <c r="L1447" i="1"/>
  <c r="J1448" i="1"/>
  <c r="K1448" i="1"/>
  <c r="L1448" i="1"/>
  <c r="J1449" i="1"/>
  <c r="K1449" i="1"/>
  <c r="L1449" i="1"/>
  <c r="J1450" i="1"/>
  <c r="K1450" i="1"/>
  <c r="L1450" i="1"/>
  <c r="J1451" i="1"/>
  <c r="K1451" i="1"/>
  <c r="L1451" i="1"/>
  <c r="J1452" i="1"/>
  <c r="K1452" i="1"/>
  <c r="L1452" i="1"/>
  <c r="J1453" i="1"/>
  <c r="K1453" i="1"/>
  <c r="L1453" i="1"/>
  <c r="J1454" i="1"/>
  <c r="K1454" i="1"/>
  <c r="L1454" i="1"/>
  <c r="J1455" i="1"/>
  <c r="K1455" i="1"/>
  <c r="L1455" i="1"/>
  <c r="J1456" i="1"/>
  <c r="K1456" i="1"/>
  <c r="L1456" i="1"/>
  <c r="J1457" i="1"/>
  <c r="K1457" i="1"/>
  <c r="L1457" i="1"/>
  <c r="J1458" i="1"/>
  <c r="K1458" i="1"/>
  <c r="L1458" i="1"/>
  <c r="J1459" i="1"/>
  <c r="K1459" i="1"/>
  <c r="L1459" i="1"/>
  <c r="J1460" i="1"/>
  <c r="K1460" i="1"/>
  <c r="L1460" i="1"/>
  <c r="J1461" i="1"/>
  <c r="K1461" i="1"/>
  <c r="L1461" i="1"/>
  <c r="J1462" i="1"/>
  <c r="K1462" i="1"/>
  <c r="L1462" i="1"/>
  <c r="J1463" i="1"/>
  <c r="K1463" i="1"/>
  <c r="L1463" i="1"/>
  <c r="J1403" i="1"/>
  <c r="K1403" i="1"/>
  <c r="L1403" i="1"/>
  <c r="J1404" i="1"/>
  <c r="K1404" i="1"/>
  <c r="L1404" i="1"/>
  <c r="J1405" i="1"/>
  <c r="K1405" i="1"/>
  <c r="L1405" i="1"/>
  <c r="J1406" i="1"/>
  <c r="K1406" i="1"/>
  <c r="L1406" i="1"/>
  <c r="J1407" i="1"/>
  <c r="K1407" i="1"/>
  <c r="L1407" i="1"/>
  <c r="J1408" i="1"/>
  <c r="K1408" i="1"/>
  <c r="L1408" i="1"/>
  <c r="J1409" i="1"/>
  <c r="K1409" i="1"/>
  <c r="L1409" i="1"/>
  <c r="J1410" i="1"/>
  <c r="K1410" i="1"/>
  <c r="L1410" i="1"/>
  <c r="J1411" i="1"/>
  <c r="K1411" i="1"/>
  <c r="L1411" i="1"/>
  <c r="J1412" i="1"/>
  <c r="K1412" i="1"/>
  <c r="L1412" i="1"/>
  <c r="J1413" i="1"/>
  <c r="K1413" i="1"/>
  <c r="L1413" i="1"/>
  <c r="J1414" i="1"/>
  <c r="K1414" i="1"/>
  <c r="L1414" i="1"/>
  <c r="J1415" i="1"/>
  <c r="K1415" i="1"/>
  <c r="L1415" i="1"/>
  <c r="J1416" i="1"/>
  <c r="K1416" i="1"/>
  <c r="L1416" i="1"/>
  <c r="J1417" i="1"/>
  <c r="K1417" i="1"/>
  <c r="L1417" i="1"/>
  <c r="J1418" i="1"/>
  <c r="K1418" i="1"/>
  <c r="L1418" i="1"/>
  <c r="J1419" i="1"/>
  <c r="K1419" i="1"/>
  <c r="L1419" i="1"/>
  <c r="J1420" i="1"/>
  <c r="K1420" i="1"/>
  <c r="L1420" i="1"/>
  <c r="J1421" i="1"/>
  <c r="K1421" i="1"/>
  <c r="L1421" i="1"/>
  <c r="J1422" i="1"/>
  <c r="K1422" i="1"/>
  <c r="L1422" i="1"/>
  <c r="J1423" i="1"/>
  <c r="K1423" i="1"/>
  <c r="L1423" i="1"/>
  <c r="J1424" i="1"/>
  <c r="K1424" i="1"/>
  <c r="L1424" i="1"/>
  <c r="J1425" i="1"/>
  <c r="K1425" i="1"/>
  <c r="L1425" i="1"/>
  <c r="J1426" i="1"/>
  <c r="K1426" i="1"/>
  <c r="L1426" i="1"/>
  <c r="J1427" i="1"/>
  <c r="K1427" i="1"/>
  <c r="L1427" i="1"/>
  <c r="J1428" i="1"/>
  <c r="K1428" i="1"/>
  <c r="L1428" i="1"/>
  <c r="J1429" i="1"/>
  <c r="K1429" i="1"/>
  <c r="L1429" i="1"/>
  <c r="J1430" i="1"/>
  <c r="K1430" i="1"/>
  <c r="L1430" i="1"/>
  <c r="J1431" i="1"/>
  <c r="K1431" i="1"/>
  <c r="L1431" i="1"/>
  <c r="J1432" i="1"/>
  <c r="K1432" i="1"/>
  <c r="L1432" i="1"/>
  <c r="K1433" i="1"/>
  <c r="L1433" i="1"/>
  <c r="J1433" i="1"/>
  <c r="K1" i="5" l="1"/>
  <c r="K3" i="5" s="1"/>
  <c r="F3" i="5"/>
  <c r="C67" i="15"/>
  <c r="D67" i="15"/>
  <c r="C36" i="15"/>
  <c r="D36" i="1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D33" i="5" s="1"/>
  <c r="C11" i="5"/>
  <c r="C5" i="5"/>
  <c r="C6" i="5"/>
  <c r="C7" i="5"/>
  <c r="C18" i="5"/>
  <c r="A38" i="5"/>
  <c r="B38" i="5" s="1"/>
  <c r="D37" i="5"/>
  <c r="C37" i="5"/>
  <c r="C4" i="5"/>
  <c r="D11" i="5"/>
  <c r="C8" i="5"/>
  <c r="C20" i="5"/>
  <c r="D3" i="5"/>
  <c r="A4" i="7"/>
  <c r="D3" i="7"/>
  <c r="C3" i="7"/>
  <c r="C9" i="5"/>
  <c r="C21" i="5"/>
  <c r="C33" i="5"/>
  <c r="D4" i="5"/>
  <c r="B3" i="7"/>
  <c r="C10" i="5"/>
  <c r="D5" i="5"/>
  <c r="D17" i="5"/>
  <c r="D6" i="5"/>
  <c r="C24" i="5"/>
  <c r="D7" i="5"/>
  <c r="D8" i="5"/>
  <c r="D32" i="5"/>
  <c r="C14" i="5"/>
  <c r="D9" i="5"/>
  <c r="C3" i="5"/>
  <c r="D10" i="5"/>
  <c r="D22" i="5"/>
  <c r="C5" i="15"/>
  <c r="D5" i="15"/>
  <c r="B37" i="15"/>
  <c r="B6" i="15"/>
  <c r="I6" i="16"/>
  <c r="E6" i="16"/>
  <c r="K6" i="16"/>
  <c r="G6" i="16"/>
  <c r="F6" i="16"/>
  <c r="B6" i="16"/>
  <c r="C6" i="16"/>
  <c r="J6" i="16"/>
  <c r="A7" i="16"/>
  <c r="B68" i="15"/>
  <c r="B33" i="5"/>
  <c r="B4" i="5"/>
  <c r="B29" i="5"/>
  <c r="B9" i="5"/>
  <c r="B5" i="5"/>
  <c r="B21" i="5"/>
  <c r="B20" i="5"/>
  <c r="B13" i="5"/>
  <c r="B37" i="5"/>
  <c r="B6" i="5"/>
  <c r="B27" i="5"/>
  <c r="B19" i="5"/>
  <c r="B11" i="5"/>
  <c r="B3" i="5"/>
  <c r="B8" i="5"/>
  <c r="B26" i="5"/>
  <c r="B18" i="5"/>
  <c r="B10" i="5"/>
  <c r="B31" i="5"/>
  <c r="B7" i="5"/>
  <c r="K35" i="5"/>
  <c r="K37" i="5" s="1"/>
  <c r="P1" i="5"/>
  <c r="P3" i="5" s="1"/>
  <c r="F35" i="5"/>
  <c r="F37" i="5" s="1"/>
  <c r="A69" i="5"/>
  <c r="A71" i="5" s="1"/>
  <c r="A16" i="2"/>
  <c r="L1402" i="1"/>
  <c r="B16" i="5" l="1"/>
  <c r="B14" i="5"/>
  <c r="B28" i="5"/>
  <c r="C27" i="5"/>
  <c r="D20" i="5"/>
  <c r="C12" i="5"/>
  <c r="C22" i="5"/>
  <c r="B15" i="5"/>
  <c r="B24" i="5"/>
  <c r="B22" i="5"/>
  <c r="B17" i="5"/>
  <c r="C15" i="5"/>
  <c r="D23" i="5"/>
  <c r="D13" i="5"/>
  <c r="D30" i="5"/>
  <c r="B23" i="5"/>
  <c r="B32" i="5"/>
  <c r="B30" i="5"/>
  <c r="C25" i="5"/>
  <c r="D18" i="5"/>
  <c r="C16" i="5"/>
  <c r="D21" i="5"/>
  <c r="C13" i="5"/>
  <c r="D28" i="5"/>
  <c r="B25" i="5"/>
  <c r="B12" i="5"/>
  <c r="D31" i="5"/>
  <c r="C23" i="5"/>
  <c r="D16" i="5"/>
  <c r="D15" i="5"/>
  <c r="C26" i="5"/>
  <c r="D19" i="5"/>
  <c r="D29" i="5"/>
  <c r="D25" i="5"/>
  <c r="D12" i="5"/>
  <c r="C19" i="5"/>
  <c r="D27" i="5"/>
  <c r="C28" i="5"/>
  <c r="D24" i="5"/>
  <c r="C31" i="5"/>
  <c r="D14" i="5"/>
  <c r="D26" i="5"/>
  <c r="C32" i="5"/>
  <c r="C17" i="5"/>
  <c r="C29" i="5"/>
  <c r="C68" i="15"/>
  <c r="D68" i="15"/>
  <c r="C6" i="15"/>
  <c r="D6" i="15"/>
  <c r="C37" i="15"/>
  <c r="D37" i="15"/>
  <c r="C30" i="5"/>
  <c r="A39" i="5"/>
  <c r="D39" i="5" s="1"/>
  <c r="D38" i="5"/>
  <c r="C38" i="5"/>
  <c r="I3" i="5"/>
  <c r="H3" i="5"/>
  <c r="D71" i="5"/>
  <c r="C71" i="5"/>
  <c r="A5" i="7"/>
  <c r="C4" i="7"/>
  <c r="D4" i="7"/>
  <c r="B4" i="7"/>
  <c r="M3" i="5"/>
  <c r="N3" i="5"/>
  <c r="B7" i="15"/>
  <c r="B38" i="15"/>
  <c r="E7" i="16"/>
  <c r="I7" i="16"/>
  <c r="B69" i="15"/>
  <c r="K7" i="16"/>
  <c r="G7" i="16"/>
  <c r="B7" i="16"/>
  <c r="C7" i="16"/>
  <c r="F7" i="16"/>
  <c r="J7" i="16"/>
  <c r="A8" i="16"/>
  <c r="K4" i="5"/>
  <c r="L3" i="5"/>
  <c r="F4" i="5"/>
  <c r="G3" i="5"/>
  <c r="A72" i="5"/>
  <c r="B71" i="5"/>
  <c r="F69" i="5"/>
  <c r="F71" i="5" s="1"/>
  <c r="P35" i="5"/>
  <c r="P37" i="5" s="1"/>
  <c r="K69" i="5"/>
  <c r="K71" i="5" s="1"/>
  <c r="A17" i="2"/>
  <c r="L1373" i="1"/>
  <c r="L1372" i="1"/>
  <c r="J1373" i="1"/>
  <c r="K1373" i="1"/>
  <c r="J1374" i="1"/>
  <c r="K1374" i="1"/>
  <c r="L1374" i="1"/>
  <c r="J1375" i="1"/>
  <c r="K1375" i="1"/>
  <c r="L1375" i="1"/>
  <c r="J1376" i="1"/>
  <c r="K1376" i="1"/>
  <c r="L1376" i="1"/>
  <c r="J1377" i="1"/>
  <c r="K1377" i="1"/>
  <c r="L1377" i="1"/>
  <c r="J1378" i="1"/>
  <c r="K1378" i="1"/>
  <c r="L1378" i="1"/>
  <c r="J1379" i="1"/>
  <c r="K1379" i="1"/>
  <c r="L1379" i="1"/>
  <c r="J1380" i="1"/>
  <c r="K1380" i="1"/>
  <c r="L1380" i="1"/>
  <c r="J1381" i="1"/>
  <c r="K1381" i="1"/>
  <c r="L1381" i="1"/>
  <c r="J1382" i="1"/>
  <c r="K1382" i="1"/>
  <c r="L1382" i="1"/>
  <c r="J1383" i="1"/>
  <c r="K1383" i="1"/>
  <c r="L1383" i="1"/>
  <c r="J1384" i="1"/>
  <c r="K1384" i="1"/>
  <c r="L1384" i="1"/>
  <c r="J1385" i="1"/>
  <c r="K1385" i="1"/>
  <c r="L1385" i="1"/>
  <c r="J1386" i="1"/>
  <c r="K1386" i="1"/>
  <c r="L1386" i="1"/>
  <c r="J1387" i="1"/>
  <c r="K1387" i="1"/>
  <c r="L1387" i="1"/>
  <c r="J1388" i="1"/>
  <c r="K1388" i="1"/>
  <c r="L1388" i="1"/>
  <c r="J1389" i="1"/>
  <c r="K1389" i="1"/>
  <c r="L1389" i="1"/>
  <c r="J1390" i="1"/>
  <c r="K1390" i="1"/>
  <c r="L1390" i="1"/>
  <c r="J1391" i="1"/>
  <c r="K1391" i="1"/>
  <c r="L1391" i="1"/>
  <c r="J1392" i="1"/>
  <c r="K1392" i="1"/>
  <c r="L1392" i="1"/>
  <c r="J1393" i="1"/>
  <c r="K1393" i="1"/>
  <c r="L1393" i="1"/>
  <c r="J1394" i="1"/>
  <c r="K1394" i="1"/>
  <c r="L1394" i="1"/>
  <c r="J1395" i="1"/>
  <c r="K1395" i="1"/>
  <c r="L1395" i="1"/>
  <c r="J1396" i="1"/>
  <c r="K1396" i="1"/>
  <c r="L1396" i="1"/>
  <c r="J1397" i="1"/>
  <c r="K1397" i="1"/>
  <c r="L1397" i="1"/>
  <c r="J1398" i="1"/>
  <c r="K1398" i="1"/>
  <c r="L1398" i="1"/>
  <c r="J1399" i="1"/>
  <c r="K1399" i="1"/>
  <c r="L1399" i="1"/>
  <c r="J1400" i="1"/>
  <c r="K1400" i="1"/>
  <c r="L1400" i="1"/>
  <c r="J1401" i="1"/>
  <c r="K1401" i="1"/>
  <c r="L1401" i="1"/>
  <c r="J1402" i="1"/>
  <c r="K1402" i="1"/>
  <c r="B39" i="5" l="1"/>
  <c r="A40" i="5"/>
  <c r="C39" i="5"/>
  <c r="C69" i="15"/>
  <c r="D69" i="15"/>
  <c r="D38" i="15"/>
  <c r="C38" i="15"/>
  <c r="C7" i="15"/>
  <c r="D7" i="15"/>
  <c r="M37" i="5"/>
  <c r="N37" i="5"/>
  <c r="S3" i="5"/>
  <c r="R3" i="5"/>
  <c r="A6" i="7"/>
  <c r="C5" i="7"/>
  <c r="B5" i="7"/>
  <c r="D5" i="7"/>
  <c r="I71" i="5"/>
  <c r="H71" i="5"/>
  <c r="I37" i="5"/>
  <c r="H37" i="5"/>
  <c r="M4" i="5"/>
  <c r="N4" i="5"/>
  <c r="D40" i="5"/>
  <c r="C40" i="5"/>
  <c r="D72" i="5"/>
  <c r="C72" i="5"/>
  <c r="N71" i="5"/>
  <c r="M71" i="5"/>
  <c r="H4" i="5"/>
  <c r="I4" i="5"/>
  <c r="B39" i="15"/>
  <c r="B8" i="15"/>
  <c r="E8" i="16"/>
  <c r="I8" i="16"/>
  <c r="B70" i="15"/>
  <c r="G8" i="16"/>
  <c r="K8" i="16"/>
  <c r="F8" i="16"/>
  <c r="J8" i="16"/>
  <c r="B8" i="16"/>
  <c r="C8" i="16"/>
  <c r="A9" i="16"/>
  <c r="K72" i="5"/>
  <c r="L71" i="5"/>
  <c r="K38" i="5"/>
  <c r="L37" i="5"/>
  <c r="A41" i="5"/>
  <c r="B40" i="5"/>
  <c r="F5" i="5"/>
  <c r="G4" i="5"/>
  <c r="F72" i="5"/>
  <c r="G71" i="5"/>
  <c r="P4" i="5"/>
  <c r="Q3" i="5"/>
  <c r="F38" i="5"/>
  <c r="G37" i="5"/>
  <c r="A73" i="5"/>
  <c r="B72" i="5"/>
  <c r="K5" i="5"/>
  <c r="L4" i="5"/>
  <c r="P69" i="5"/>
  <c r="P71" i="5" s="1"/>
  <c r="A18" i="2"/>
  <c r="J1372" i="1"/>
  <c r="K1372" i="1"/>
  <c r="J1342" i="1"/>
  <c r="K1342" i="1"/>
  <c r="L1342" i="1"/>
  <c r="J1343" i="1"/>
  <c r="K1343" i="1"/>
  <c r="L1343" i="1"/>
  <c r="J1344" i="1"/>
  <c r="K1344" i="1"/>
  <c r="L1344" i="1"/>
  <c r="J1345" i="1"/>
  <c r="K1345" i="1"/>
  <c r="L1345" i="1"/>
  <c r="J1346" i="1"/>
  <c r="K1346" i="1"/>
  <c r="L1346" i="1"/>
  <c r="J1347" i="1"/>
  <c r="K1347" i="1"/>
  <c r="L1347" i="1"/>
  <c r="J1348" i="1"/>
  <c r="K1348" i="1"/>
  <c r="L1348" i="1"/>
  <c r="J1349" i="1"/>
  <c r="K1349" i="1"/>
  <c r="L1349" i="1"/>
  <c r="J1350" i="1"/>
  <c r="K1350" i="1"/>
  <c r="L1350" i="1"/>
  <c r="J1351" i="1"/>
  <c r="K1351" i="1"/>
  <c r="L1351" i="1"/>
  <c r="J1352" i="1"/>
  <c r="K1352" i="1"/>
  <c r="L1352" i="1"/>
  <c r="J1353" i="1"/>
  <c r="K1353" i="1"/>
  <c r="L1353" i="1"/>
  <c r="J1354" i="1"/>
  <c r="K1354" i="1"/>
  <c r="L1354" i="1"/>
  <c r="J1355" i="1"/>
  <c r="K1355" i="1"/>
  <c r="L1355" i="1"/>
  <c r="J1356" i="1"/>
  <c r="K1356" i="1"/>
  <c r="L1356" i="1"/>
  <c r="J1357" i="1"/>
  <c r="K1357" i="1"/>
  <c r="L1357" i="1"/>
  <c r="J1358" i="1"/>
  <c r="K1358" i="1"/>
  <c r="L1358" i="1"/>
  <c r="J1359" i="1"/>
  <c r="K1359" i="1"/>
  <c r="L1359" i="1"/>
  <c r="J1360" i="1"/>
  <c r="K1360" i="1"/>
  <c r="L1360" i="1"/>
  <c r="J1361" i="1"/>
  <c r="K1361" i="1"/>
  <c r="L1361" i="1"/>
  <c r="J1362" i="1"/>
  <c r="K1362" i="1"/>
  <c r="L1362" i="1"/>
  <c r="J1363" i="1"/>
  <c r="K1363" i="1"/>
  <c r="L1363" i="1"/>
  <c r="J1364" i="1"/>
  <c r="K1364" i="1"/>
  <c r="L1364" i="1"/>
  <c r="J1365" i="1"/>
  <c r="K1365" i="1"/>
  <c r="L1365" i="1"/>
  <c r="J1366" i="1"/>
  <c r="K1366" i="1"/>
  <c r="L1366" i="1"/>
  <c r="J1367" i="1"/>
  <c r="K1367" i="1"/>
  <c r="L1367" i="1"/>
  <c r="J1368" i="1"/>
  <c r="K1368" i="1"/>
  <c r="L1368" i="1"/>
  <c r="J1369" i="1"/>
  <c r="K1369" i="1"/>
  <c r="L1369" i="1"/>
  <c r="J1370" i="1"/>
  <c r="K1370" i="1"/>
  <c r="L1370" i="1"/>
  <c r="J1371" i="1"/>
  <c r="K1371" i="1"/>
  <c r="L1371" i="1"/>
  <c r="C39" i="15" l="1"/>
  <c r="D39" i="15"/>
  <c r="B71" i="15"/>
  <c r="C70" i="15"/>
  <c r="D70" i="15"/>
  <c r="C8" i="15"/>
  <c r="D8" i="15"/>
  <c r="D73" i="5"/>
  <c r="C73" i="5"/>
  <c r="N38" i="5"/>
  <c r="M38" i="5"/>
  <c r="I38" i="5"/>
  <c r="H38" i="5"/>
  <c r="N72" i="5"/>
  <c r="M72" i="5"/>
  <c r="S4" i="5"/>
  <c r="R4" i="5"/>
  <c r="A7" i="7"/>
  <c r="C6" i="7"/>
  <c r="D6" i="7"/>
  <c r="B6" i="7"/>
  <c r="I72" i="5"/>
  <c r="H72" i="5"/>
  <c r="S71" i="5"/>
  <c r="R71" i="5"/>
  <c r="R37" i="5"/>
  <c r="S37" i="5"/>
  <c r="H5" i="5"/>
  <c r="I5" i="5"/>
  <c r="N5" i="5"/>
  <c r="M5" i="5"/>
  <c r="C41" i="5"/>
  <c r="D41" i="5"/>
  <c r="B9" i="15"/>
  <c r="B40" i="15"/>
  <c r="I9" i="16"/>
  <c r="E9" i="16"/>
  <c r="A19" i="2"/>
  <c r="G9" i="16"/>
  <c r="K9" i="16"/>
  <c r="B9" i="16"/>
  <c r="C9" i="16"/>
  <c r="J9" i="16"/>
  <c r="F9" i="16"/>
  <c r="A10" i="16"/>
  <c r="P5" i="5"/>
  <c r="Q4" i="5"/>
  <c r="P72" i="5"/>
  <c r="Q71" i="5"/>
  <c r="P38" i="5"/>
  <c r="Q37" i="5"/>
  <c r="A74" i="5"/>
  <c r="B73" i="5"/>
  <c r="F6" i="5"/>
  <c r="G5" i="5"/>
  <c r="K39" i="5"/>
  <c r="L38" i="5"/>
  <c r="K6" i="5"/>
  <c r="L5" i="5"/>
  <c r="F39" i="5"/>
  <c r="G38" i="5"/>
  <c r="F73" i="5"/>
  <c r="G72" i="5"/>
  <c r="A42" i="5"/>
  <c r="B41" i="5"/>
  <c r="K73" i="5"/>
  <c r="L72" i="5"/>
  <c r="J1341" i="1"/>
  <c r="C40" i="15" l="1"/>
  <c r="D40" i="15"/>
  <c r="C9" i="15"/>
  <c r="D9" i="15"/>
  <c r="D71" i="15"/>
  <c r="C71" i="15"/>
  <c r="A20" i="2"/>
  <c r="I39" i="5"/>
  <c r="H39" i="5"/>
  <c r="S72" i="5"/>
  <c r="R72" i="5"/>
  <c r="M6" i="5"/>
  <c r="N6" i="5"/>
  <c r="S5" i="5"/>
  <c r="R5" i="5"/>
  <c r="N73" i="5"/>
  <c r="M73" i="5"/>
  <c r="H6" i="5"/>
  <c r="I6" i="5"/>
  <c r="D42" i="5"/>
  <c r="C42" i="5"/>
  <c r="D74" i="5"/>
  <c r="C74" i="5"/>
  <c r="A8" i="7"/>
  <c r="C7" i="7"/>
  <c r="D7" i="7"/>
  <c r="B7" i="7"/>
  <c r="N39" i="5"/>
  <c r="M39" i="5"/>
  <c r="I73" i="5"/>
  <c r="H73" i="5"/>
  <c r="S38" i="5"/>
  <c r="R38" i="5"/>
  <c r="B41" i="15"/>
  <c r="B10" i="15"/>
  <c r="B72" i="15"/>
  <c r="I10" i="16"/>
  <c r="E10" i="16"/>
  <c r="G10" i="16"/>
  <c r="K10" i="16"/>
  <c r="F10" i="16"/>
  <c r="J10" i="16"/>
  <c r="C10" i="16"/>
  <c r="B10" i="16"/>
  <c r="A11" i="16"/>
  <c r="P6" i="5"/>
  <c r="Q5" i="5"/>
  <c r="K74" i="5"/>
  <c r="L73" i="5"/>
  <c r="F74" i="5"/>
  <c r="G73" i="5"/>
  <c r="K7" i="5"/>
  <c r="L6" i="5"/>
  <c r="F7" i="5"/>
  <c r="G6" i="5"/>
  <c r="P39" i="5"/>
  <c r="Q38" i="5"/>
  <c r="A43" i="5"/>
  <c r="B42" i="5"/>
  <c r="F40" i="5"/>
  <c r="G39" i="5"/>
  <c r="K40" i="5"/>
  <c r="L39" i="5"/>
  <c r="A75" i="5"/>
  <c r="B74" i="5"/>
  <c r="P73" i="5"/>
  <c r="Q72" i="5"/>
  <c r="J1314" i="1"/>
  <c r="K1314" i="1"/>
  <c r="L1314" i="1"/>
  <c r="J1315" i="1"/>
  <c r="K1315" i="1"/>
  <c r="L1315" i="1"/>
  <c r="J1316" i="1"/>
  <c r="K1316" i="1"/>
  <c r="L1316" i="1"/>
  <c r="J1317" i="1"/>
  <c r="K1317" i="1"/>
  <c r="L1317" i="1"/>
  <c r="J1318" i="1"/>
  <c r="K1318" i="1"/>
  <c r="L1318" i="1"/>
  <c r="J1319" i="1"/>
  <c r="K1319" i="1"/>
  <c r="L1319" i="1"/>
  <c r="J1320" i="1"/>
  <c r="K1320" i="1"/>
  <c r="L1320" i="1"/>
  <c r="J1321" i="1"/>
  <c r="K1321" i="1"/>
  <c r="L1321" i="1"/>
  <c r="J1322" i="1"/>
  <c r="K1322" i="1"/>
  <c r="L1322" i="1"/>
  <c r="J1323" i="1"/>
  <c r="K1323" i="1"/>
  <c r="L1323" i="1"/>
  <c r="J1324" i="1"/>
  <c r="K1324" i="1"/>
  <c r="L1324" i="1"/>
  <c r="J1325" i="1"/>
  <c r="K1325" i="1"/>
  <c r="L1325" i="1"/>
  <c r="J1326" i="1"/>
  <c r="K1326" i="1"/>
  <c r="L1326" i="1"/>
  <c r="J1327" i="1"/>
  <c r="K1327" i="1"/>
  <c r="L1327" i="1"/>
  <c r="J1328" i="1"/>
  <c r="K1328" i="1"/>
  <c r="L1328" i="1"/>
  <c r="J1329" i="1"/>
  <c r="K1329" i="1"/>
  <c r="L1329" i="1"/>
  <c r="J1330" i="1"/>
  <c r="K1330" i="1"/>
  <c r="L1330" i="1"/>
  <c r="J1331" i="1"/>
  <c r="K1331" i="1"/>
  <c r="L1331" i="1"/>
  <c r="J1332" i="1"/>
  <c r="K1332" i="1"/>
  <c r="L1332" i="1"/>
  <c r="J1333" i="1"/>
  <c r="K1333" i="1"/>
  <c r="L1333" i="1"/>
  <c r="J1334" i="1"/>
  <c r="K1334" i="1"/>
  <c r="L1334" i="1"/>
  <c r="J1335" i="1"/>
  <c r="K1335" i="1"/>
  <c r="L1335" i="1"/>
  <c r="J1336" i="1"/>
  <c r="K1336" i="1"/>
  <c r="L1336" i="1"/>
  <c r="J1337" i="1"/>
  <c r="K1337" i="1"/>
  <c r="L1337" i="1"/>
  <c r="J1338" i="1"/>
  <c r="K1338" i="1"/>
  <c r="L1338" i="1"/>
  <c r="J1339" i="1"/>
  <c r="K1339" i="1"/>
  <c r="L1339" i="1"/>
  <c r="J1340" i="1"/>
  <c r="K1340" i="1"/>
  <c r="L1340" i="1"/>
  <c r="K1341" i="1"/>
  <c r="L1341" i="1"/>
  <c r="J1313" i="1"/>
  <c r="A21" i="2" l="1"/>
  <c r="C72" i="15"/>
  <c r="D72" i="15"/>
  <c r="C10" i="15"/>
  <c r="D10" i="15"/>
  <c r="C41" i="15"/>
  <c r="D41" i="15"/>
  <c r="S73" i="5"/>
  <c r="R73" i="5"/>
  <c r="H7" i="5"/>
  <c r="I7" i="5"/>
  <c r="C75" i="5"/>
  <c r="D75" i="5"/>
  <c r="N7" i="5"/>
  <c r="M7" i="5"/>
  <c r="N40" i="5"/>
  <c r="M40" i="5"/>
  <c r="I74" i="5"/>
  <c r="H74" i="5"/>
  <c r="I40" i="5"/>
  <c r="H40" i="5"/>
  <c r="N74" i="5"/>
  <c r="M74" i="5"/>
  <c r="A9" i="7"/>
  <c r="C8" i="7"/>
  <c r="D8" i="7"/>
  <c r="B8" i="7"/>
  <c r="D43" i="5"/>
  <c r="C43" i="5"/>
  <c r="S6" i="5"/>
  <c r="R6" i="5"/>
  <c r="S39" i="5"/>
  <c r="R39" i="5"/>
  <c r="B73" i="15"/>
  <c r="B11" i="15"/>
  <c r="B42" i="15"/>
  <c r="I11" i="16"/>
  <c r="E11" i="16"/>
  <c r="G11" i="16"/>
  <c r="K11" i="16"/>
  <c r="J11" i="16"/>
  <c r="B11" i="16"/>
  <c r="C11" i="16"/>
  <c r="F11" i="16"/>
  <c r="A12" i="16"/>
  <c r="P7" i="5"/>
  <c r="Q6" i="5"/>
  <c r="P74" i="5"/>
  <c r="Q73" i="5"/>
  <c r="K41" i="5"/>
  <c r="L40" i="5"/>
  <c r="A44" i="5"/>
  <c r="B43" i="5"/>
  <c r="F8" i="5"/>
  <c r="H8" i="5" s="1"/>
  <c r="G7" i="5"/>
  <c r="F75" i="5"/>
  <c r="G74" i="5"/>
  <c r="A76" i="5"/>
  <c r="B75" i="5"/>
  <c r="F41" i="5"/>
  <c r="G40" i="5"/>
  <c r="P40" i="5"/>
  <c r="Q39" i="5"/>
  <c r="K8" i="5"/>
  <c r="L7" i="5"/>
  <c r="K75" i="5"/>
  <c r="L74" i="5"/>
  <c r="A22" i="2"/>
  <c r="J1283" i="1"/>
  <c r="K1283" i="1"/>
  <c r="L1283" i="1"/>
  <c r="J1284" i="1"/>
  <c r="K1284" i="1"/>
  <c r="L1284" i="1"/>
  <c r="J1285" i="1"/>
  <c r="K1285" i="1"/>
  <c r="L1285" i="1"/>
  <c r="J1286" i="1"/>
  <c r="K1286" i="1"/>
  <c r="L1286" i="1"/>
  <c r="J1287" i="1"/>
  <c r="K1287" i="1"/>
  <c r="L1287" i="1"/>
  <c r="J1288" i="1"/>
  <c r="K1288" i="1"/>
  <c r="L1288" i="1"/>
  <c r="J1289" i="1"/>
  <c r="K1289" i="1"/>
  <c r="L1289" i="1"/>
  <c r="J1290" i="1"/>
  <c r="K1290" i="1"/>
  <c r="L1290" i="1"/>
  <c r="J1291" i="1"/>
  <c r="K1291" i="1"/>
  <c r="L1291" i="1"/>
  <c r="J1292" i="1"/>
  <c r="K1292" i="1"/>
  <c r="L1292" i="1"/>
  <c r="J1293" i="1"/>
  <c r="K1293" i="1"/>
  <c r="L1293" i="1"/>
  <c r="J1294" i="1"/>
  <c r="K1294" i="1"/>
  <c r="L1294" i="1"/>
  <c r="J1295" i="1"/>
  <c r="K1295" i="1"/>
  <c r="L1295" i="1"/>
  <c r="J1296" i="1"/>
  <c r="K1296" i="1"/>
  <c r="L1296" i="1"/>
  <c r="J1297" i="1"/>
  <c r="K1297" i="1"/>
  <c r="L1297" i="1"/>
  <c r="J1298" i="1"/>
  <c r="K1298" i="1"/>
  <c r="L1298" i="1"/>
  <c r="J1299" i="1"/>
  <c r="K1299" i="1"/>
  <c r="L1299" i="1"/>
  <c r="J1300" i="1"/>
  <c r="K1300" i="1"/>
  <c r="L1300" i="1"/>
  <c r="J1301" i="1"/>
  <c r="K1301" i="1"/>
  <c r="L1301" i="1"/>
  <c r="J1302" i="1"/>
  <c r="K1302" i="1"/>
  <c r="L1302" i="1"/>
  <c r="J1303" i="1"/>
  <c r="K1303" i="1"/>
  <c r="L1303" i="1"/>
  <c r="J1304" i="1"/>
  <c r="K1304" i="1"/>
  <c r="L1304" i="1"/>
  <c r="J1305" i="1"/>
  <c r="K1305" i="1"/>
  <c r="L1305" i="1"/>
  <c r="J1306" i="1"/>
  <c r="K1306" i="1"/>
  <c r="L1306" i="1"/>
  <c r="J1307" i="1"/>
  <c r="K1307" i="1"/>
  <c r="L1307" i="1"/>
  <c r="J1308" i="1"/>
  <c r="K1308" i="1"/>
  <c r="L1308" i="1"/>
  <c r="J1309" i="1"/>
  <c r="K1309" i="1"/>
  <c r="L1309" i="1"/>
  <c r="J1310" i="1"/>
  <c r="K1310" i="1"/>
  <c r="L1310" i="1"/>
  <c r="J1311" i="1"/>
  <c r="K1311" i="1"/>
  <c r="L1311" i="1"/>
  <c r="J1312" i="1"/>
  <c r="K1312" i="1"/>
  <c r="L1312" i="1"/>
  <c r="K1313" i="1"/>
  <c r="L1313" i="1"/>
  <c r="C11" i="15" l="1"/>
  <c r="D11" i="15"/>
  <c r="D73" i="15"/>
  <c r="C73" i="15"/>
  <c r="C42" i="15"/>
  <c r="D42" i="15"/>
  <c r="B74" i="15"/>
  <c r="D76" i="5"/>
  <c r="C76" i="5"/>
  <c r="S7" i="5"/>
  <c r="R7" i="5"/>
  <c r="I75" i="5"/>
  <c r="H75" i="5"/>
  <c r="N75" i="5"/>
  <c r="M75" i="5"/>
  <c r="I8" i="5"/>
  <c r="N8" i="5"/>
  <c r="M8" i="5"/>
  <c r="D44" i="5"/>
  <c r="C44" i="5"/>
  <c r="A10" i="7"/>
  <c r="D9" i="7"/>
  <c r="C9" i="7"/>
  <c r="B9" i="7"/>
  <c r="S40" i="5"/>
  <c r="R40" i="5"/>
  <c r="N41" i="5"/>
  <c r="M41" i="5"/>
  <c r="I41" i="5"/>
  <c r="H41" i="5"/>
  <c r="S74" i="5"/>
  <c r="R74" i="5"/>
  <c r="B43" i="15"/>
  <c r="B12" i="15"/>
  <c r="E12" i="16"/>
  <c r="I12" i="16"/>
  <c r="K12" i="16"/>
  <c r="G12" i="16"/>
  <c r="F12" i="16"/>
  <c r="J12" i="16"/>
  <c r="B12" i="16"/>
  <c r="C12" i="16"/>
  <c r="A13" i="16"/>
  <c r="P8" i="5"/>
  <c r="Q7" i="5"/>
  <c r="F42" i="5"/>
  <c r="G41" i="5"/>
  <c r="K76" i="5"/>
  <c r="L75" i="5"/>
  <c r="P41" i="5"/>
  <c r="Q40" i="5"/>
  <c r="A77" i="5"/>
  <c r="B76" i="5"/>
  <c r="F9" i="5"/>
  <c r="G8" i="5"/>
  <c r="K42" i="5"/>
  <c r="L41" i="5"/>
  <c r="K9" i="5"/>
  <c r="L8" i="5"/>
  <c r="F76" i="5"/>
  <c r="G75" i="5"/>
  <c r="A45" i="5"/>
  <c r="B44" i="5"/>
  <c r="P75" i="5"/>
  <c r="Q74" i="5"/>
  <c r="A23" i="2"/>
  <c r="D12" i="15" l="1"/>
  <c r="C12" i="15"/>
  <c r="C43" i="15"/>
  <c r="D43" i="15"/>
  <c r="C74" i="15"/>
  <c r="D74" i="15"/>
  <c r="B75" i="15"/>
  <c r="I9" i="5"/>
  <c r="H9" i="5"/>
  <c r="D45" i="5"/>
  <c r="C45" i="5"/>
  <c r="S41" i="5"/>
  <c r="R41" i="5"/>
  <c r="S75" i="5"/>
  <c r="R75" i="5"/>
  <c r="D77" i="5"/>
  <c r="C77" i="5"/>
  <c r="A11" i="7"/>
  <c r="C10" i="7"/>
  <c r="D10" i="7"/>
  <c r="B10" i="7"/>
  <c r="I76" i="5"/>
  <c r="H76" i="5"/>
  <c r="N76" i="5"/>
  <c r="M76" i="5"/>
  <c r="M42" i="5"/>
  <c r="N42" i="5"/>
  <c r="S8" i="5"/>
  <c r="R8" i="5"/>
  <c r="N9" i="5"/>
  <c r="M9" i="5"/>
  <c r="I42" i="5"/>
  <c r="H42" i="5"/>
  <c r="B13" i="15"/>
  <c r="B44" i="15"/>
  <c r="I13" i="16"/>
  <c r="E13" i="16"/>
  <c r="K13" i="16"/>
  <c r="G13" i="16"/>
  <c r="J13" i="16"/>
  <c r="B13" i="16"/>
  <c r="C13" i="16"/>
  <c r="F13" i="16"/>
  <c r="A14" i="16"/>
  <c r="P9" i="5"/>
  <c r="Q8" i="5"/>
  <c r="P76" i="5"/>
  <c r="Q75" i="5"/>
  <c r="F77" i="5"/>
  <c r="G76" i="5"/>
  <c r="K43" i="5"/>
  <c r="L42" i="5"/>
  <c r="A78" i="5"/>
  <c r="B77" i="5"/>
  <c r="K77" i="5"/>
  <c r="L76" i="5"/>
  <c r="A46" i="5"/>
  <c r="B45" i="5"/>
  <c r="K10" i="5"/>
  <c r="L9" i="5"/>
  <c r="F10" i="5"/>
  <c r="G9" i="5"/>
  <c r="P42" i="5"/>
  <c r="Q41" i="5"/>
  <c r="F43" i="5"/>
  <c r="G42" i="5"/>
  <c r="A24" i="2"/>
  <c r="J1129" i="1"/>
  <c r="D44" i="15" l="1"/>
  <c r="C44" i="15"/>
  <c r="C13" i="15"/>
  <c r="D13" i="15"/>
  <c r="D75" i="15"/>
  <c r="C75" i="15"/>
  <c r="B76" i="15"/>
  <c r="A12" i="7"/>
  <c r="D11" i="7"/>
  <c r="C11" i="7"/>
  <c r="B11" i="7"/>
  <c r="I43" i="5"/>
  <c r="H43" i="5"/>
  <c r="D78" i="5"/>
  <c r="C78" i="5"/>
  <c r="N77" i="5"/>
  <c r="M77" i="5"/>
  <c r="S42" i="5"/>
  <c r="R42" i="5"/>
  <c r="I10" i="5"/>
  <c r="H10" i="5"/>
  <c r="I77" i="5"/>
  <c r="H77" i="5"/>
  <c r="N43" i="5"/>
  <c r="M43" i="5"/>
  <c r="D46" i="5"/>
  <c r="C46" i="5"/>
  <c r="R9" i="5"/>
  <c r="S9" i="5"/>
  <c r="N10" i="5"/>
  <c r="M10" i="5"/>
  <c r="S76" i="5"/>
  <c r="R76" i="5"/>
  <c r="B14" i="15"/>
  <c r="B45" i="15"/>
  <c r="I14" i="16"/>
  <c r="E14" i="16"/>
  <c r="K14" i="16"/>
  <c r="G14" i="16"/>
  <c r="F14" i="16"/>
  <c r="J14" i="16"/>
  <c r="B14" i="16"/>
  <c r="C14" i="16"/>
  <c r="A15" i="16"/>
  <c r="P10" i="5"/>
  <c r="Q9" i="5"/>
  <c r="F44" i="5"/>
  <c r="G43" i="5"/>
  <c r="F11" i="5"/>
  <c r="G10" i="5"/>
  <c r="A47" i="5"/>
  <c r="B46" i="5"/>
  <c r="A79" i="5"/>
  <c r="B78" i="5"/>
  <c r="F78" i="5"/>
  <c r="G77" i="5"/>
  <c r="P43" i="5"/>
  <c r="Q42" i="5"/>
  <c r="K78" i="5"/>
  <c r="L77" i="5"/>
  <c r="P77" i="5"/>
  <c r="Q76" i="5"/>
  <c r="K11" i="5"/>
  <c r="L10" i="5"/>
  <c r="K44" i="5"/>
  <c r="L43" i="5"/>
  <c r="A25" i="2"/>
  <c r="J1068" i="1"/>
  <c r="C76" i="15" l="1"/>
  <c r="D76" i="15"/>
  <c r="C45" i="15"/>
  <c r="D45" i="15"/>
  <c r="D14" i="15"/>
  <c r="C14" i="15"/>
  <c r="B77" i="15"/>
  <c r="N11" i="5"/>
  <c r="M11" i="5"/>
  <c r="I78" i="5"/>
  <c r="H78" i="5"/>
  <c r="S77" i="5"/>
  <c r="R77" i="5"/>
  <c r="I11" i="5"/>
  <c r="H11" i="5"/>
  <c r="N44" i="5"/>
  <c r="M44" i="5"/>
  <c r="D79" i="5"/>
  <c r="C79" i="5"/>
  <c r="D47" i="5"/>
  <c r="C47" i="5"/>
  <c r="N78" i="5"/>
  <c r="M78" i="5"/>
  <c r="I44" i="5"/>
  <c r="H44" i="5"/>
  <c r="S43" i="5"/>
  <c r="R43" i="5"/>
  <c r="S10" i="5"/>
  <c r="R10" i="5"/>
  <c r="A13" i="7"/>
  <c r="D12" i="7"/>
  <c r="C12" i="7"/>
  <c r="B12" i="7"/>
  <c r="B46" i="15"/>
  <c r="B15" i="15"/>
  <c r="E15" i="16"/>
  <c r="I15" i="16"/>
  <c r="K15" i="16"/>
  <c r="G15" i="16"/>
  <c r="B15" i="16"/>
  <c r="J15" i="16"/>
  <c r="C15" i="16"/>
  <c r="F15" i="16"/>
  <c r="A16" i="16"/>
  <c r="P11" i="5"/>
  <c r="Q10" i="5"/>
  <c r="K45" i="5"/>
  <c r="L44" i="5"/>
  <c r="P78" i="5"/>
  <c r="Q77" i="5"/>
  <c r="P44" i="5"/>
  <c r="Q43" i="5"/>
  <c r="A80" i="5"/>
  <c r="B79" i="5"/>
  <c r="F12" i="5"/>
  <c r="G11" i="5"/>
  <c r="K12" i="5"/>
  <c r="L11" i="5"/>
  <c r="K79" i="5"/>
  <c r="L78" i="5"/>
  <c r="F79" i="5"/>
  <c r="G78" i="5"/>
  <c r="A48" i="5"/>
  <c r="B47" i="5"/>
  <c r="F45" i="5"/>
  <c r="G44" i="5"/>
  <c r="A26" i="2"/>
  <c r="L1270" i="1"/>
  <c r="J1270" i="1"/>
  <c r="J948" i="1"/>
  <c r="K948" i="1"/>
  <c r="L948" i="1"/>
  <c r="J949" i="1"/>
  <c r="K949" i="1"/>
  <c r="L949" i="1"/>
  <c r="J950" i="1"/>
  <c r="K950" i="1"/>
  <c r="L950" i="1"/>
  <c r="J951" i="1"/>
  <c r="K951" i="1"/>
  <c r="L951" i="1"/>
  <c r="J952" i="1"/>
  <c r="K952" i="1"/>
  <c r="L952" i="1"/>
  <c r="J953" i="1"/>
  <c r="K953" i="1"/>
  <c r="L953" i="1"/>
  <c r="J954" i="1"/>
  <c r="K954" i="1"/>
  <c r="L954" i="1"/>
  <c r="J955" i="1"/>
  <c r="K955" i="1"/>
  <c r="L955" i="1"/>
  <c r="J956" i="1"/>
  <c r="K956" i="1"/>
  <c r="L956" i="1"/>
  <c r="J957" i="1"/>
  <c r="K957" i="1"/>
  <c r="L957" i="1"/>
  <c r="J958" i="1"/>
  <c r="K958" i="1"/>
  <c r="L958" i="1"/>
  <c r="J959" i="1"/>
  <c r="K959" i="1"/>
  <c r="L959" i="1"/>
  <c r="J960" i="1"/>
  <c r="K960" i="1"/>
  <c r="L960" i="1"/>
  <c r="J961" i="1"/>
  <c r="K961" i="1"/>
  <c r="L961" i="1"/>
  <c r="J962" i="1"/>
  <c r="K962" i="1"/>
  <c r="L962" i="1"/>
  <c r="J963" i="1"/>
  <c r="K963" i="1"/>
  <c r="L963" i="1"/>
  <c r="J964" i="1"/>
  <c r="K964" i="1"/>
  <c r="L964" i="1"/>
  <c r="J965" i="1"/>
  <c r="K965" i="1"/>
  <c r="L965" i="1"/>
  <c r="J966" i="1"/>
  <c r="K966" i="1"/>
  <c r="L966" i="1"/>
  <c r="J967" i="1"/>
  <c r="K967" i="1"/>
  <c r="L967" i="1"/>
  <c r="J968" i="1"/>
  <c r="K968" i="1"/>
  <c r="L968" i="1"/>
  <c r="J969" i="1"/>
  <c r="K969" i="1"/>
  <c r="L969" i="1"/>
  <c r="J970" i="1"/>
  <c r="K970" i="1"/>
  <c r="L970" i="1"/>
  <c r="J971" i="1"/>
  <c r="K971" i="1"/>
  <c r="L971" i="1"/>
  <c r="J972" i="1"/>
  <c r="K972" i="1"/>
  <c r="L972" i="1"/>
  <c r="J973" i="1"/>
  <c r="K973" i="1"/>
  <c r="L973" i="1"/>
  <c r="J974" i="1"/>
  <c r="K974" i="1"/>
  <c r="L974" i="1"/>
  <c r="J975" i="1"/>
  <c r="K975" i="1"/>
  <c r="L975" i="1"/>
  <c r="J976" i="1"/>
  <c r="K976" i="1"/>
  <c r="L976" i="1"/>
  <c r="J977" i="1"/>
  <c r="K977" i="1"/>
  <c r="L977" i="1"/>
  <c r="J978" i="1"/>
  <c r="K978" i="1"/>
  <c r="L978" i="1"/>
  <c r="J979" i="1"/>
  <c r="K979" i="1"/>
  <c r="L979" i="1"/>
  <c r="J980" i="1"/>
  <c r="K980" i="1"/>
  <c r="L980" i="1"/>
  <c r="J981" i="1"/>
  <c r="K981" i="1"/>
  <c r="L981" i="1"/>
  <c r="J982" i="1"/>
  <c r="K982" i="1"/>
  <c r="L982" i="1"/>
  <c r="J983" i="1"/>
  <c r="K983" i="1"/>
  <c r="L983" i="1"/>
  <c r="J984" i="1"/>
  <c r="K984" i="1"/>
  <c r="L984" i="1"/>
  <c r="J985" i="1"/>
  <c r="K985" i="1"/>
  <c r="L985" i="1"/>
  <c r="J986" i="1"/>
  <c r="K986" i="1"/>
  <c r="L986" i="1"/>
  <c r="J987" i="1"/>
  <c r="K987" i="1"/>
  <c r="L987" i="1"/>
  <c r="J988" i="1"/>
  <c r="K988" i="1"/>
  <c r="L988" i="1"/>
  <c r="J989" i="1"/>
  <c r="K989" i="1"/>
  <c r="L989" i="1"/>
  <c r="J990" i="1"/>
  <c r="K990" i="1"/>
  <c r="L990" i="1"/>
  <c r="J991" i="1"/>
  <c r="K991" i="1"/>
  <c r="L991" i="1"/>
  <c r="J992" i="1"/>
  <c r="K992" i="1"/>
  <c r="L992" i="1"/>
  <c r="J993" i="1"/>
  <c r="K993" i="1"/>
  <c r="L993" i="1"/>
  <c r="J994" i="1"/>
  <c r="K994" i="1"/>
  <c r="L994" i="1"/>
  <c r="J995" i="1"/>
  <c r="K995" i="1"/>
  <c r="L995" i="1"/>
  <c r="J996" i="1"/>
  <c r="K996" i="1"/>
  <c r="L996" i="1"/>
  <c r="J997" i="1"/>
  <c r="K997" i="1"/>
  <c r="L997" i="1"/>
  <c r="J998" i="1"/>
  <c r="K998" i="1"/>
  <c r="L998" i="1"/>
  <c r="J999" i="1"/>
  <c r="K999" i="1"/>
  <c r="L999" i="1"/>
  <c r="J1000" i="1"/>
  <c r="K1000" i="1"/>
  <c r="L1000" i="1"/>
  <c r="J1001" i="1"/>
  <c r="K1001" i="1"/>
  <c r="L1001" i="1"/>
  <c r="J1002" i="1"/>
  <c r="K1002" i="1"/>
  <c r="L1002" i="1"/>
  <c r="J1003" i="1"/>
  <c r="K1003" i="1"/>
  <c r="L1003" i="1"/>
  <c r="J1004" i="1"/>
  <c r="K1004" i="1"/>
  <c r="L1004" i="1"/>
  <c r="J1005" i="1"/>
  <c r="K1005" i="1"/>
  <c r="L1005" i="1"/>
  <c r="J1006" i="1"/>
  <c r="K1006" i="1"/>
  <c r="L1006" i="1"/>
  <c r="J1007" i="1"/>
  <c r="K1007" i="1"/>
  <c r="L1007" i="1"/>
  <c r="J1008" i="1"/>
  <c r="K1008" i="1"/>
  <c r="L1008" i="1"/>
  <c r="J1009" i="1"/>
  <c r="K1009" i="1"/>
  <c r="L1009" i="1"/>
  <c r="J1010" i="1"/>
  <c r="K1010" i="1"/>
  <c r="L1010" i="1"/>
  <c r="J1011" i="1"/>
  <c r="K1011" i="1"/>
  <c r="L1011" i="1"/>
  <c r="J1012" i="1"/>
  <c r="K1012" i="1"/>
  <c r="L1012" i="1"/>
  <c r="J1013" i="1"/>
  <c r="K1013" i="1"/>
  <c r="L1013" i="1"/>
  <c r="J1014" i="1"/>
  <c r="K1014" i="1"/>
  <c r="L1014" i="1"/>
  <c r="J1015" i="1"/>
  <c r="K1015" i="1"/>
  <c r="L1015" i="1"/>
  <c r="J1016" i="1"/>
  <c r="K1016" i="1"/>
  <c r="L1016" i="1"/>
  <c r="J1017" i="1"/>
  <c r="K1017" i="1"/>
  <c r="L1017" i="1"/>
  <c r="J1018" i="1"/>
  <c r="K1018" i="1"/>
  <c r="L1018" i="1"/>
  <c r="J1019" i="1"/>
  <c r="K1019" i="1"/>
  <c r="L1019" i="1"/>
  <c r="J1020" i="1"/>
  <c r="K1020" i="1"/>
  <c r="L1020" i="1"/>
  <c r="J1021" i="1"/>
  <c r="K1021" i="1"/>
  <c r="L1021" i="1"/>
  <c r="J1022" i="1"/>
  <c r="K1022" i="1"/>
  <c r="L1022" i="1"/>
  <c r="J1023" i="1"/>
  <c r="K1023" i="1"/>
  <c r="L1023" i="1"/>
  <c r="J1024" i="1"/>
  <c r="K1024" i="1"/>
  <c r="L1024" i="1"/>
  <c r="J1025" i="1"/>
  <c r="K1025" i="1"/>
  <c r="L1025" i="1"/>
  <c r="J1026" i="1"/>
  <c r="K1026" i="1"/>
  <c r="L1026" i="1"/>
  <c r="J1027" i="1"/>
  <c r="K1027" i="1"/>
  <c r="L1027" i="1"/>
  <c r="J1028" i="1"/>
  <c r="K1028" i="1"/>
  <c r="L1028" i="1"/>
  <c r="J1029" i="1"/>
  <c r="K1029" i="1"/>
  <c r="L1029" i="1"/>
  <c r="J1030" i="1"/>
  <c r="K1030" i="1"/>
  <c r="L1030" i="1"/>
  <c r="J1031" i="1"/>
  <c r="K1031" i="1"/>
  <c r="L1031" i="1"/>
  <c r="J1032" i="1"/>
  <c r="K1032" i="1"/>
  <c r="L1032" i="1"/>
  <c r="J1033" i="1"/>
  <c r="K1033" i="1"/>
  <c r="L1033" i="1"/>
  <c r="J1034" i="1"/>
  <c r="K1034" i="1"/>
  <c r="L1034" i="1"/>
  <c r="J1035" i="1"/>
  <c r="K1035" i="1"/>
  <c r="L1035" i="1"/>
  <c r="J1036" i="1"/>
  <c r="K1036" i="1"/>
  <c r="L1036" i="1"/>
  <c r="J1037" i="1"/>
  <c r="K1037" i="1"/>
  <c r="L1037" i="1"/>
  <c r="J1038" i="1"/>
  <c r="K1038" i="1"/>
  <c r="L1038" i="1"/>
  <c r="J1039" i="1"/>
  <c r="K1039" i="1"/>
  <c r="L1039" i="1"/>
  <c r="J1040" i="1"/>
  <c r="K1040" i="1"/>
  <c r="L1040" i="1"/>
  <c r="J1041" i="1"/>
  <c r="K1041" i="1"/>
  <c r="L1041" i="1"/>
  <c r="J1042" i="1"/>
  <c r="K1042" i="1"/>
  <c r="L1042" i="1"/>
  <c r="J1043" i="1"/>
  <c r="K1043" i="1"/>
  <c r="L1043" i="1"/>
  <c r="J1044" i="1"/>
  <c r="K1044" i="1"/>
  <c r="L1044" i="1"/>
  <c r="J1045" i="1"/>
  <c r="K1045" i="1"/>
  <c r="L1045" i="1"/>
  <c r="J1046" i="1"/>
  <c r="K1046" i="1"/>
  <c r="L1046" i="1"/>
  <c r="J1047" i="1"/>
  <c r="K1047" i="1"/>
  <c r="L1047" i="1"/>
  <c r="J1048" i="1"/>
  <c r="K1048" i="1"/>
  <c r="L1048" i="1"/>
  <c r="J1049" i="1"/>
  <c r="K1049" i="1"/>
  <c r="L1049" i="1"/>
  <c r="J1050" i="1"/>
  <c r="K1050" i="1"/>
  <c r="L1050" i="1"/>
  <c r="J1051" i="1"/>
  <c r="K1051" i="1"/>
  <c r="L1051" i="1"/>
  <c r="J1052" i="1"/>
  <c r="K1052" i="1"/>
  <c r="L1052" i="1"/>
  <c r="J1053" i="1"/>
  <c r="K1053" i="1"/>
  <c r="L1053" i="1"/>
  <c r="J1054" i="1"/>
  <c r="K1054" i="1"/>
  <c r="L1054" i="1"/>
  <c r="J1055" i="1"/>
  <c r="K1055" i="1"/>
  <c r="L1055" i="1"/>
  <c r="J1056" i="1"/>
  <c r="K1056" i="1"/>
  <c r="L1056" i="1"/>
  <c r="J1057" i="1"/>
  <c r="K1057" i="1"/>
  <c r="L1057" i="1"/>
  <c r="J1058" i="1"/>
  <c r="K1058" i="1"/>
  <c r="L1058" i="1"/>
  <c r="J1059" i="1"/>
  <c r="K1059" i="1"/>
  <c r="L1059" i="1"/>
  <c r="J1060" i="1"/>
  <c r="K1060" i="1"/>
  <c r="L1060" i="1"/>
  <c r="J1061" i="1"/>
  <c r="K1061" i="1"/>
  <c r="L1061" i="1"/>
  <c r="J1062" i="1"/>
  <c r="K1062" i="1"/>
  <c r="L1062" i="1"/>
  <c r="J1063" i="1"/>
  <c r="K1063" i="1"/>
  <c r="L1063" i="1"/>
  <c r="J1064" i="1"/>
  <c r="K1064" i="1"/>
  <c r="L1064" i="1"/>
  <c r="J1065" i="1"/>
  <c r="K1065" i="1"/>
  <c r="L1065" i="1"/>
  <c r="J1066" i="1"/>
  <c r="K1066" i="1"/>
  <c r="L1066" i="1"/>
  <c r="J1067" i="1"/>
  <c r="K1067" i="1"/>
  <c r="L1067" i="1"/>
  <c r="K1068" i="1"/>
  <c r="L1068" i="1"/>
  <c r="J1069" i="1"/>
  <c r="K1069" i="1"/>
  <c r="L1069" i="1"/>
  <c r="J1070" i="1"/>
  <c r="K1070" i="1"/>
  <c r="L1070" i="1"/>
  <c r="J1071" i="1"/>
  <c r="K1071" i="1"/>
  <c r="L1071" i="1"/>
  <c r="J1072" i="1"/>
  <c r="K1072" i="1"/>
  <c r="L1072" i="1"/>
  <c r="J1073" i="1"/>
  <c r="K1073" i="1"/>
  <c r="L1073" i="1"/>
  <c r="J1074" i="1"/>
  <c r="K1074" i="1"/>
  <c r="L1074" i="1"/>
  <c r="J1075" i="1"/>
  <c r="K1075" i="1"/>
  <c r="L1075" i="1"/>
  <c r="J1076" i="1"/>
  <c r="K1076" i="1"/>
  <c r="L1076" i="1"/>
  <c r="J1077" i="1"/>
  <c r="K1077" i="1"/>
  <c r="L1077" i="1"/>
  <c r="J1078" i="1"/>
  <c r="K1078" i="1"/>
  <c r="L1078" i="1"/>
  <c r="J1079" i="1"/>
  <c r="K1079" i="1"/>
  <c r="L1079" i="1"/>
  <c r="J1080" i="1"/>
  <c r="K1080" i="1"/>
  <c r="L1080" i="1"/>
  <c r="J1081" i="1"/>
  <c r="K1081" i="1"/>
  <c r="L1081" i="1"/>
  <c r="J1082" i="1"/>
  <c r="K1082" i="1"/>
  <c r="L1082" i="1"/>
  <c r="J1083" i="1"/>
  <c r="K1083" i="1"/>
  <c r="L1083" i="1"/>
  <c r="J1084" i="1"/>
  <c r="K1084" i="1"/>
  <c r="L1084" i="1"/>
  <c r="J1085" i="1"/>
  <c r="K1085" i="1"/>
  <c r="L1085" i="1"/>
  <c r="J1086" i="1"/>
  <c r="K1086" i="1"/>
  <c r="L1086" i="1"/>
  <c r="J1087" i="1"/>
  <c r="K1087" i="1"/>
  <c r="L1087" i="1"/>
  <c r="J1088" i="1"/>
  <c r="K1088" i="1"/>
  <c r="L1088" i="1"/>
  <c r="J1089" i="1"/>
  <c r="K1089" i="1"/>
  <c r="L1089" i="1"/>
  <c r="J1090" i="1"/>
  <c r="K1090" i="1"/>
  <c r="L1090" i="1"/>
  <c r="J1091" i="1"/>
  <c r="K1091" i="1"/>
  <c r="L1091" i="1"/>
  <c r="J1092" i="1"/>
  <c r="K1092" i="1"/>
  <c r="L1092" i="1"/>
  <c r="J1093" i="1"/>
  <c r="K1093" i="1"/>
  <c r="L1093" i="1"/>
  <c r="J1094" i="1"/>
  <c r="K1094" i="1"/>
  <c r="L1094" i="1"/>
  <c r="J1095" i="1"/>
  <c r="K1095" i="1"/>
  <c r="L1095" i="1"/>
  <c r="J1096" i="1"/>
  <c r="K1096" i="1"/>
  <c r="L1096" i="1"/>
  <c r="J1097" i="1"/>
  <c r="K1097" i="1"/>
  <c r="L1097" i="1"/>
  <c r="J1098" i="1"/>
  <c r="K1098" i="1"/>
  <c r="L1098" i="1"/>
  <c r="J1099" i="1"/>
  <c r="K1099" i="1"/>
  <c r="L1099" i="1"/>
  <c r="J1100" i="1"/>
  <c r="K1100" i="1"/>
  <c r="L1100" i="1"/>
  <c r="J1101" i="1"/>
  <c r="K1101" i="1"/>
  <c r="L1101" i="1"/>
  <c r="J1102" i="1"/>
  <c r="K1102" i="1"/>
  <c r="L1102" i="1"/>
  <c r="J1103" i="1"/>
  <c r="K1103" i="1"/>
  <c r="L1103" i="1"/>
  <c r="J1104" i="1"/>
  <c r="K1104" i="1"/>
  <c r="L1104" i="1"/>
  <c r="J1105" i="1"/>
  <c r="K1105" i="1"/>
  <c r="L1105" i="1"/>
  <c r="J1106" i="1"/>
  <c r="K1106" i="1"/>
  <c r="L1106" i="1"/>
  <c r="J1107" i="1"/>
  <c r="K1107" i="1"/>
  <c r="L1107" i="1"/>
  <c r="J1108" i="1"/>
  <c r="K1108" i="1"/>
  <c r="L1108" i="1"/>
  <c r="J1109" i="1"/>
  <c r="K1109" i="1"/>
  <c r="L1109" i="1"/>
  <c r="J1110" i="1"/>
  <c r="K1110" i="1"/>
  <c r="L1110" i="1"/>
  <c r="J1111" i="1"/>
  <c r="K1111" i="1"/>
  <c r="L1111" i="1"/>
  <c r="J1112" i="1"/>
  <c r="K1112" i="1"/>
  <c r="L1112" i="1"/>
  <c r="J1113" i="1"/>
  <c r="K1113" i="1"/>
  <c r="L1113" i="1"/>
  <c r="J1114" i="1"/>
  <c r="K1114" i="1"/>
  <c r="L1114" i="1"/>
  <c r="J1115" i="1"/>
  <c r="K1115" i="1"/>
  <c r="L1115" i="1"/>
  <c r="J1116" i="1"/>
  <c r="K1116" i="1"/>
  <c r="L1116" i="1"/>
  <c r="J1117" i="1"/>
  <c r="K1117" i="1"/>
  <c r="L1117" i="1"/>
  <c r="J1118" i="1"/>
  <c r="K1118" i="1"/>
  <c r="L1118" i="1"/>
  <c r="J1119" i="1"/>
  <c r="K1119" i="1"/>
  <c r="L1119" i="1"/>
  <c r="J1120" i="1"/>
  <c r="K1120" i="1"/>
  <c r="L1120" i="1"/>
  <c r="J1121" i="1"/>
  <c r="K1121" i="1"/>
  <c r="L1121" i="1"/>
  <c r="J1122" i="1"/>
  <c r="K1122" i="1"/>
  <c r="L1122" i="1"/>
  <c r="J1123" i="1"/>
  <c r="K1123" i="1"/>
  <c r="L1123" i="1"/>
  <c r="J1124" i="1"/>
  <c r="K1124" i="1"/>
  <c r="L1124" i="1"/>
  <c r="J1125" i="1"/>
  <c r="K1125" i="1"/>
  <c r="L1125" i="1"/>
  <c r="J1126" i="1"/>
  <c r="K1126" i="1"/>
  <c r="L1126" i="1"/>
  <c r="J1127" i="1"/>
  <c r="K1127" i="1"/>
  <c r="L1127" i="1"/>
  <c r="J1128" i="1"/>
  <c r="K1128" i="1"/>
  <c r="L1128" i="1"/>
  <c r="K1129" i="1"/>
  <c r="L1129" i="1"/>
  <c r="J1130" i="1"/>
  <c r="K1130" i="1"/>
  <c r="L1130" i="1"/>
  <c r="J1131" i="1"/>
  <c r="K1131" i="1"/>
  <c r="L1131" i="1"/>
  <c r="J1132" i="1"/>
  <c r="K1132" i="1"/>
  <c r="L1132" i="1"/>
  <c r="J1133" i="1"/>
  <c r="K1133" i="1"/>
  <c r="L1133" i="1"/>
  <c r="J1134" i="1"/>
  <c r="K1134" i="1"/>
  <c r="L1134" i="1"/>
  <c r="J1135" i="1"/>
  <c r="K1135" i="1"/>
  <c r="L1135" i="1"/>
  <c r="J1136" i="1"/>
  <c r="K1136" i="1"/>
  <c r="L1136" i="1"/>
  <c r="J1137" i="1"/>
  <c r="K1137" i="1"/>
  <c r="L1137" i="1"/>
  <c r="J1138" i="1"/>
  <c r="K1138" i="1"/>
  <c r="L1138" i="1"/>
  <c r="J1139" i="1"/>
  <c r="K1139" i="1"/>
  <c r="L1139" i="1"/>
  <c r="J1140" i="1"/>
  <c r="K1140" i="1"/>
  <c r="L1140" i="1"/>
  <c r="J1141" i="1"/>
  <c r="K1141" i="1"/>
  <c r="L1141" i="1"/>
  <c r="J1142" i="1"/>
  <c r="K1142" i="1"/>
  <c r="L1142" i="1"/>
  <c r="J1143" i="1"/>
  <c r="K1143" i="1"/>
  <c r="L1143" i="1"/>
  <c r="J1144" i="1"/>
  <c r="K1144" i="1"/>
  <c r="L1144" i="1"/>
  <c r="J1145" i="1"/>
  <c r="K1145" i="1"/>
  <c r="L1145" i="1"/>
  <c r="J1146" i="1"/>
  <c r="K1146" i="1"/>
  <c r="L1146" i="1"/>
  <c r="J1147" i="1"/>
  <c r="K1147" i="1"/>
  <c r="L1147" i="1"/>
  <c r="J1148" i="1"/>
  <c r="K1148" i="1"/>
  <c r="L1148" i="1"/>
  <c r="J1149" i="1"/>
  <c r="K1149" i="1"/>
  <c r="L1149" i="1"/>
  <c r="J1150" i="1"/>
  <c r="K1150" i="1"/>
  <c r="L1150" i="1"/>
  <c r="J1151" i="1"/>
  <c r="K1151" i="1"/>
  <c r="L1151" i="1"/>
  <c r="J1152" i="1"/>
  <c r="K1152" i="1"/>
  <c r="L1152" i="1"/>
  <c r="J1153" i="1"/>
  <c r="K1153" i="1"/>
  <c r="L1153" i="1"/>
  <c r="J1154" i="1"/>
  <c r="K1154" i="1"/>
  <c r="L1154" i="1"/>
  <c r="J1155" i="1"/>
  <c r="K1155" i="1"/>
  <c r="L1155" i="1"/>
  <c r="J1156" i="1"/>
  <c r="K1156" i="1"/>
  <c r="L1156" i="1"/>
  <c r="J1157" i="1"/>
  <c r="K1157" i="1"/>
  <c r="L1157" i="1"/>
  <c r="J1158" i="1"/>
  <c r="K1158" i="1"/>
  <c r="L1158" i="1"/>
  <c r="J1159" i="1"/>
  <c r="K1159" i="1"/>
  <c r="L1159" i="1"/>
  <c r="J1160" i="1"/>
  <c r="K1160" i="1"/>
  <c r="L1160" i="1"/>
  <c r="J1161" i="1"/>
  <c r="K1161" i="1"/>
  <c r="L1161" i="1"/>
  <c r="J1162" i="1"/>
  <c r="K1162" i="1"/>
  <c r="L1162" i="1"/>
  <c r="J1163" i="1"/>
  <c r="K1163" i="1"/>
  <c r="L1163" i="1"/>
  <c r="J1164" i="1"/>
  <c r="K1164" i="1"/>
  <c r="L1164" i="1"/>
  <c r="J1165" i="1"/>
  <c r="K1165" i="1"/>
  <c r="L1165" i="1"/>
  <c r="J1166" i="1"/>
  <c r="K1166" i="1"/>
  <c r="L1166" i="1"/>
  <c r="J1167" i="1"/>
  <c r="K1167" i="1"/>
  <c r="L1167" i="1"/>
  <c r="J1168" i="1"/>
  <c r="K1168" i="1"/>
  <c r="L1168" i="1"/>
  <c r="J1169" i="1"/>
  <c r="K1169" i="1"/>
  <c r="L1169" i="1"/>
  <c r="J1170" i="1"/>
  <c r="K1170" i="1"/>
  <c r="L1170" i="1"/>
  <c r="J1171" i="1"/>
  <c r="K1171" i="1"/>
  <c r="L1171" i="1"/>
  <c r="J1172" i="1"/>
  <c r="K1172" i="1"/>
  <c r="L1172" i="1"/>
  <c r="J1173" i="1"/>
  <c r="K1173" i="1"/>
  <c r="L1173" i="1"/>
  <c r="J1174" i="1"/>
  <c r="K1174" i="1"/>
  <c r="L1174" i="1"/>
  <c r="J1175" i="1"/>
  <c r="K1175" i="1"/>
  <c r="L1175" i="1"/>
  <c r="J1176" i="1"/>
  <c r="K1176" i="1"/>
  <c r="L1176" i="1"/>
  <c r="J1177" i="1"/>
  <c r="K1177" i="1"/>
  <c r="L1177" i="1"/>
  <c r="J1178" i="1"/>
  <c r="K1178" i="1"/>
  <c r="L1178" i="1"/>
  <c r="J1179" i="1"/>
  <c r="K1179" i="1"/>
  <c r="L1179" i="1"/>
  <c r="J1180" i="1"/>
  <c r="K1180" i="1"/>
  <c r="L1180" i="1"/>
  <c r="J1181" i="1"/>
  <c r="K1181" i="1"/>
  <c r="L1181" i="1"/>
  <c r="J1182" i="1"/>
  <c r="K1182" i="1"/>
  <c r="L1182" i="1"/>
  <c r="J1183" i="1"/>
  <c r="K1183" i="1"/>
  <c r="L1183" i="1"/>
  <c r="J1184" i="1"/>
  <c r="K1184" i="1"/>
  <c r="L1184" i="1"/>
  <c r="J1185" i="1"/>
  <c r="K1185" i="1"/>
  <c r="L1185" i="1"/>
  <c r="J1186" i="1"/>
  <c r="K1186" i="1"/>
  <c r="L1186" i="1"/>
  <c r="J1187" i="1"/>
  <c r="K1187" i="1"/>
  <c r="L1187" i="1"/>
  <c r="J1188" i="1"/>
  <c r="K1188" i="1"/>
  <c r="L1188" i="1"/>
  <c r="J1189" i="1"/>
  <c r="K1189" i="1"/>
  <c r="L1189" i="1"/>
  <c r="J1190" i="1"/>
  <c r="K1190" i="1"/>
  <c r="L1190" i="1"/>
  <c r="J1191" i="1"/>
  <c r="K1191" i="1"/>
  <c r="L1191" i="1"/>
  <c r="J1192" i="1"/>
  <c r="K1192" i="1"/>
  <c r="L1192" i="1"/>
  <c r="J1193" i="1"/>
  <c r="K1193" i="1"/>
  <c r="L1193" i="1"/>
  <c r="J1194" i="1"/>
  <c r="K1194" i="1"/>
  <c r="L1194" i="1"/>
  <c r="J1195" i="1"/>
  <c r="K1195" i="1"/>
  <c r="L1195" i="1"/>
  <c r="J1196" i="1"/>
  <c r="K1196" i="1"/>
  <c r="L1196" i="1"/>
  <c r="J1197" i="1"/>
  <c r="K1197" i="1"/>
  <c r="L1197" i="1"/>
  <c r="J1198" i="1"/>
  <c r="K1198" i="1"/>
  <c r="L1198" i="1"/>
  <c r="J1199" i="1"/>
  <c r="K1199" i="1"/>
  <c r="L1199" i="1"/>
  <c r="J1200" i="1"/>
  <c r="K1200" i="1"/>
  <c r="L1200" i="1"/>
  <c r="J1201" i="1"/>
  <c r="K1201" i="1"/>
  <c r="L1201" i="1"/>
  <c r="J1202" i="1"/>
  <c r="K1202" i="1"/>
  <c r="L1202" i="1"/>
  <c r="J1203" i="1"/>
  <c r="K1203" i="1"/>
  <c r="L1203" i="1"/>
  <c r="J1204" i="1"/>
  <c r="K1204" i="1"/>
  <c r="L1204" i="1"/>
  <c r="J1205" i="1"/>
  <c r="K1205" i="1"/>
  <c r="L1205" i="1"/>
  <c r="J1206" i="1"/>
  <c r="K1206" i="1"/>
  <c r="L1206" i="1"/>
  <c r="J1207" i="1"/>
  <c r="K1207" i="1"/>
  <c r="L1207" i="1"/>
  <c r="J1208" i="1"/>
  <c r="K1208" i="1"/>
  <c r="L1208" i="1"/>
  <c r="J1209" i="1"/>
  <c r="K1209" i="1"/>
  <c r="L1209" i="1"/>
  <c r="J1210" i="1"/>
  <c r="K1210" i="1"/>
  <c r="L1210" i="1"/>
  <c r="J1211" i="1"/>
  <c r="K1211" i="1"/>
  <c r="L1211" i="1"/>
  <c r="J1212" i="1"/>
  <c r="K1212" i="1"/>
  <c r="L1212" i="1"/>
  <c r="J1213" i="1"/>
  <c r="K1213" i="1"/>
  <c r="L1213" i="1"/>
  <c r="J1214" i="1"/>
  <c r="K1214" i="1"/>
  <c r="L1214" i="1"/>
  <c r="J1215" i="1"/>
  <c r="K1215" i="1"/>
  <c r="L1215" i="1"/>
  <c r="J1216" i="1"/>
  <c r="K1216" i="1"/>
  <c r="L1216" i="1"/>
  <c r="J1217" i="1"/>
  <c r="K1217" i="1"/>
  <c r="L1217" i="1"/>
  <c r="J1218" i="1"/>
  <c r="K1218" i="1"/>
  <c r="L1218" i="1"/>
  <c r="J1219" i="1"/>
  <c r="K1219" i="1"/>
  <c r="L1219" i="1"/>
  <c r="J1220" i="1"/>
  <c r="K1220" i="1"/>
  <c r="L1220" i="1"/>
  <c r="J1221" i="1"/>
  <c r="K1221" i="1"/>
  <c r="L1221" i="1"/>
  <c r="J1222" i="1"/>
  <c r="K1222" i="1"/>
  <c r="L1222" i="1"/>
  <c r="J1223" i="1"/>
  <c r="K1223" i="1"/>
  <c r="L1223" i="1"/>
  <c r="J1224" i="1"/>
  <c r="K1224" i="1"/>
  <c r="L1224" i="1"/>
  <c r="J1225" i="1"/>
  <c r="K1225" i="1"/>
  <c r="L1225" i="1"/>
  <c r="J1226" i="1"/>
  <c r="K1226" i="1"/>
  <c r="L1226" i="1"/>
  <c r="J1227" i="1"/>
  <c r="K1227" i="1"/>
  <c r="L1227" i="1"/>
  <c r="J1228" i="1"/>
  <c r="K1228" i="1"/>
  <c r="L1228" i="1"/>
  <c r="J1229" i="1"/>
  <c r="K1229" i="1"/>
  <c r="L1229" i="1"/>
  <c r="J1230" i="1"/>
  <c r="K1230" i="1"/>
  <c r="L1230" i="1"/>
  <c r="J1231" i="1"/>
  <c r="K1231" i="1"/>
  <c r="L1231" i="1"/>
  <c r="J1232" i="1"/>
  <c r="K1232" i="1"/>
  <c r="L1232" i="1"/>
  <c r="J1233" i="1"/>
  <c r="K1233" i="1"/>
  <c r="L1233" i="1"/>
  <c r="J1234" i="1"/>
  <c r="K1234" i="1"/>
  <c r="L1234" i="1"/>
  <c r="J1235" i="1"/>
  <c r="K1235" i="1"/>
  <c r="L1235" i="1"/>
  <c r="J1236" i="1"/>
  <c r="K1236" i="1"/>
  <c r="L1236" i="1"/>
  <c r="J1237" i="1"/>
  <c r="K1237" i="1"/>
  <c r="L1237" i="1"/>
  <c r="J1238" i="1"/>
  <c r="K1238" i="1"/>
  <c r="L1238" i="1"/>
  <c r="J1239" i="1"/>
  <c r="K1239" i="1"/>
  <c r="L1239" i="1"/>
  <c r="J1240" i="1"/>
  <c r="K1240" i="1"/>
  <c r="L1240" i="1"/>
  <c r="J1241" i="1"/>
  <c r="K1241" i="1"/>
  <c r="L1241" i="1"/>
  <c r="J1242" i="1"/>
  <c r="K1242" i="1"/>
  <c r="L1242" i="1"/>
  <c r="J1243" i="1"/>
  <c r="K1243" i="1"/>
  <c r="L1243" i="1"/>
  <c r="J1244" i="1"/>
  <c r="K1244" i="1"/>
  <c r="L1244" i="1"/>
  <c r="J1245" i="1"/>
  <c r="K1245" i="1"/>
  <c r="L1245" i="1"/>
  <c r="J1246" i="1"/>
  <c r="K1246" i="1"/>
  <c r="L1246" i="1"/>
  <c r="J1247" i="1"/>
  <c r="K1247" i="1"/>
  <c r="L1247" i="1"/>
  <c r="J1248" i="1"/>
  <c r="K1248" i="1"/>
  <c r="L1248" i="1"/>
  <c r="J1249" i="1"/>
  <c r="K1249" i="1"/>
  <c r="L1249" i="1"/>
  <c r="J1250" i="1"/>
  <c r="K1250" i="1"/>
  <c r="L1250" i="1"/>
  <c r="J1251" i="1"/>
  <c r="K1251" i="1"/>
  <c r="L1251" i="1"/>
  <c r="J1252" i="1"/>
  <c r="K1252" i="1"/>
  <c r="L1252" i="1"/>
  <c r="J1253" i="1"/>
  <c r="K1253" i="1"/>
  <c r="L1253" i="1"/>
  <c r="J1254" i="1"/>
  <c r="K1254" i="1"/>
  <c r="L1254" i="1"/>
  <c r="J1255" i="1"/>
  <c r="K1255" i="1"/>
  <c r="L1255" i="1"/>
  <c r="J1256" i="1"/>
  <c r="K1256" i="1"/>
  <c r="L1256" i="1"/>
  <c r="J1257" i="1"/>
  <c r="K1257" i="1"/>
  <c r="L1257" i="1"/>
  <c r="J1258" i="1"/>
  <c r="K1258" i="1"/>
  <c r="L1258" i="1"/>
  <c r="J1259" i="1"/>
  <c r="K1259" i="1"/>
  <c r="L1259" i="1"/>
  <c r="J1260" i="1"/>
  <c r="K1260" i="1"/>
  <c r="L1260" i="1"/>
  <c r="J1261" i="1"/>
  <c r="K1261" i="1"/>
  <c r="L1261" i="1"/>
  <c r="J1262" i="1"/>
  <c r="K1262" i="1"/>
  <c r="L1262" i="1"/>
  <c r="J1263" i="1"/>
  <c r="K1263" i="1"/>
  <c r="L1263" i="1"/>
  <c r="J1264" i="1"/>
  <c r="K1264" i="1"/>
  <c r="L1264" i="1"/>
  <c r="J1265" i="1"/>
  <c r="K1265" i="1"/>
  <c r="L1265" i="1"/>
  <c r="J1266" i="1"/>
  <c r="K1266" i="1"/>
  <c r="L1266" i="1"/>
  <c r="J1267" i="1"/>
  <c r="K1267" i="1"/>
  <c r="L1267" i="1"/>
  <c r="J1268" i="1"/>
  <c r="K1268" i="1"/>
  <c r="L1268" i="1"/>
  <c r="J1269" i="1"/>
  <c r="K1269" i="1"/>
  <c r="L1269" i="1"/>
  <c r="K1270" i="1"/>
  <c r="J1271" i="1"/>
  <c r="K1271" i="1"/>
  <c r="L1271" i="1"/>
  <c r="J1272" i="1"/>
  <c r="K1272" i="1"/>
  <c r="L1272" i="1"/>
  <c r="J1273" i="1"/>
  <c r="K1273" i="1"/>
  <c r="L1273" i="1"/>
  <c r="J1274" i="1"/>
  <c r="K1274" i="1"/>
  <c r="L1274" i="1"/>
  <c r="J1275" i="1"/>
  <c r="K1275" i="1"/>
  <c r="L1275" i="1"/>
  <c r="J1276" i="1"/>
  <c r="K1276" i="1"/>
  <c r="L1276" i="1"/>
  <c r="J1277" i="1"/>
  <c r="K1277" i="1"/>
  <c r="L1277" i="1"/>
  <c r="J1278" i="1"/>
  <c r="K1278" i="1"/>
  <c r="L1278" i="1"/>
  <c r="J1279" i="1"/>
  <c r="K1279" i="1"/>
  <c r="L1279" i="1"/>
  <c r="J1280" i="1"/>
  <c r="K1280" i="1"/>
  <c r="L1280" i="1"/>
  <c r="J1281" i="1"/>
  <c r="K1281" i="1"/>
  <c r="L1281" i="1"/>
  <c r="J1282" i="1"/>
  <c r="K1282" i="1"/>
  <c r="L1282" i="1"/>
  <c r="J892" i="1"/>
  <c r="D77" i="15" l="1"/>
  <c r="C77" i="15"/>
  <c r="C15" i="15"/>
  <c r="D15" i="15"/>
  <c r="C46" i="15"/>
  <c r="D46" i="15"/>
  <c r="B78" i="15"/>
  <c r="N79" i="5"/>
  <c r="M79" i="5"/>
  <c r="N45" i="5"/>
  <c r="M45" i="5"/>
  <c r="M12" i="5"/>
  <c r="N12" i="5"/>
  <c r="S11" i="5"/>
  <c r="R11" i="5"/>
  <c r="I12" i="5"/>
  <c r="H12" i="5"/>
  <c r="A14" i="7"/>
  <c r="D13" i="7"/>
  <c r="C13" i="7"/>
  <c r="B13" i="7"/>
  <c r="I45" i="5"/>
  <c r="H45" i="5"/>
  <c r="D80" i="5"/>
  <c r="C80" i="5"/>
  <c r="D48" i="5"/>
  <c r="C48" i="5"/>
  <c r="S44" i="5"/>
  <c r="R44" i="5"/>
  <c r="I79" i="5"/>
  <c r="H79" i="5"/>
  <c r="S78" i="5"/>
  <c r="R78" i="5"/>
  <c r="B16" i="15"/>
  <c r="B47" i="15"/>
  <c r="E16" i="16"/>
  <c r="I16" i="16"/>
  <c r="G16" i="16"/>
  <c r="K16" i="16"/>
  <c r="F16" i="16"/>
  <c r="C16" i="16"/>
  <c r="J16" i="16"/>
  <c r="B16" i="16"/>
  <c r="A17" i="16"/>
  <c r="P12" i="5"/>
  <c r="Q11" i="5"/>
  <c r="F46" i="5"/>
  <c r="G45" i="5"/>
  <c r="F80" i="5"/>
  <c r="G79" i="5"/>
  <c r="P79" i="5"/>
  <c r="Q78" i="5"/>
  <c r="K13" i="5"/>
  <c r="L12" i="5"/>
  <c r="A81" i="5"/>
  <c r="B80" i="5"/>
  <c r="A49" i="5"/>
  <c r="B48" i="5"/>
  <c r="K80" i="5"/>
  <c r="L79" i="5"/>
  <c r="F13" i="5"/>
  <c r="I13" i="5" s="1"/>
  <c r="G12" i="5"/>
  <c r="P45" i="5"/>
  <c r="Q44" i="5"/>
  <c r="K46" i="5"/>
  <c r="L45" i="5"/>
  <c r="A27" i="2"/>
  <c r="K930" i="1"/>
  <c r="K929" i="1"/>
  <c r="K928" i="1"/>
  <c r="C78" i="15" l="1"/>
  <c r="D78" i="15"/>
  <c r="D16" i="15"/>
  <c r="C16" i="15"/>
  <c r="C47" i="15"/>
  <c r="D47" i="15"/>
  <c r="B79" i="15"/>
  <c r="D81" i="5"/>
  <c r="C81" i="5"/>
  <c r="A15" i="7"/>
  <c r="C14" i="7"/>
  <c r="D14" i="7"/>
  <c r="B14" i="7"/>
  <c r="N46" i="5"/>
  <c r="M46" i="5"/>
  <c r="M13" i="5"/>
  <c r="N13" i="5"/>
  <c r="S45" i="5"/>
  <c r="R45" i="5"/>
  <c r="S79" i="5"/>
  <c r="R79" i="5"/>
  <c r="H13" i="5"/>
  <c r="I80" i="5"/>
  <c r="H80" i="5"/>
  <c r="N80" i="5"/>
  <c r="M80" i="5"/>
  <c r="I46" i="5"/>
  <c r="H46" i="5"/>
  <c r="D49" i="5"/>
  <c r="C49" i="5"/>
  <c r="S12" i="5"/>
  <c r="R12" i="5"/>
  <c r="B48" i="15"/>
  <c r="B17" i="15"/>
  <c r="I17" i="16"/>
  <c r="E17" i="16"/>
  <c r="G17" i="16"/>
  <c r="K17" i="16"/>
  <c r="B17" i="16"/>
  <c r="J17" i="16"/>
  <c r="C17" i="16"/>
  <c r="F17" i="16"/>
  <c r="A18" i="16"/>
  <c r="P13" i="5"/>
  <c r="Q12" i="5"/>
  <c r="K47" i="5"/>
  <c r="L46" i="5"/>
  <c r="F14" i="5"/>
  <c r="I14" i="5" s="1"/>
  <c r="G13" i="5"/>
  <c r="A50" i="5"/>
  <c r="B49" i="5"/>
  <c r="K14" i="5"/>
  <c r="L13" i="5"/>
  <c r="F81" i="5"/>
  <c r="G80" i="5"/>
  <c r="P46" i="5"/>
  <c r="Q45" i="5"/>
  <c r="K81" i="5"/>
  <c r="L80" i="5"/>
  <c r="A82" i="5"/>
  <c r="B81" i="5"/>
  <c r="P80" i="5"/>
  <c r="Q79" i="5"/>
  <c r="F47" i="5"/>
  <c r="G46" i="5"/>
  <c r="A28" i="2"/>
  <c r="K925" i="1"/>
  <c r="J923" i="1"/>
  <c r="J917" i="1"/>
  <c r="K917" i="1"/>
  <c r="L917" i="1"/>
  <c r="J918" i="1"/>
  <c r="K918" i="1"/>
  <c r="L918" i="1"/>
  <c r="J919" i="1"/>
  <c r="K919" i="1"/>
  <c r="L919" i="1"/>
  <c r="J920" i="1"/>
  <c r="K920" i="1"/>
  <c r="L920" i="1"/>
  <c r="J921" i="1"/>
  <c r="K921" i="1"/>
  <c r="L921" i="1"/>
  <c r="J922" i="1"/>
  <c r="K922" i="1"/>
  <c r="L922" i="1"/>
  <c r="K923" i="1"/>
  <c r="L923" i="1"/>
  <c r="J924" i="1"/>
  <c r="K924" i="1"/>
  <c r="L924" i="1"/>
  <c r="J925" i="1"/>
  <c r="L925" i="1"/>
  <c r="J926" i="1"/>
  <c r="K926" i="1"/>
  <c r="L926" i="1"/>
  <c r="J927" i="1"/>
  <c r="K927" i="1"/>
  <c r="L927" i="1"/>
  <c r="J928" i="1"/>
  <c r="L928" i="1"/>
  <c r="J929" i="1"/>
  <c r="L929" i="1"/>
  <c r="J930" i="1"/>
  <c r="L930" i="1"/>
  <c r="J931" i="1"/>
  <c r="K931" i="1"/>
  <c r="L931" i="1"/>
  <c r="J932" i="1"/>
  <c r="K932" i="1"/>
  <c r="L932" i="1"/>
  <c r="J933" i="1"/>
  <c r="K933" i="1"/>
  <c r="L933" i="1"/>
  <c r="J934" i="1"/>
  <c r="K934" i="1"/>
  <c r="L934" i="1"/>
  <c r="J935" i="1"/>
  <c r="K935" i="1"/>
  <c r="L935" i="1"/>
  <c r="J936" i="1"/>
  <c r="K936" i="1"/>
  <c r="L936" i="1"/>
  <c r="J937" i="1"/>
  <c r="K937" i="1"/>
  <c r="L937" i="1"/>
  <c r="J938" i="1"/>
  <c r="K938" i="1"/>
  <c r="L938" i="1"/>
  <c r="J939" i="1"/>
  <c r="K939" i="1"/>
  <c r="L939" i="1"/>
  <c r="J940" i="1"/>
  <c r="K940" i="1"/>
  <c r="L940" i="1"/>
  <c r="J941" i="1"/>
  <c r="K941" i="1"/>
  <c r="L941" i="1"/>
  <c r="J942" i="1"/>
  <c r="K942" i="1"/>
  <c r="L942" i="1"/>
  <c r="J943" i="1"/>
  <c r="K943" i="1"/>
  <c r="L943" i="1"/>
  <c r="J944" i="1"/>
  <c r="K944" i="1"/>
  <c r="L944" i="1"/>
  <c r="J945" i="1"/>
  <c r="K945" i="1"/>
  <c r="L945" i="1"/>
  <c r="J946" i="1"/>
  <c r="K946" i="1"/>
  <c r="L946" i="1"/>
  <c r="J947" i="1"/>
  <c r="K947" i="1"/>
  <c r="L947" i="1"/>
  <c r="J916" i="1"/>
  <c r="L916" i="1"/>
  <c r="K916" i="1"/>
  <c r="L915" i="1"/>
  <c r="K915" i="1"/>
  <c r="J915" i="1"/>
  <c r="L914" i="1"/>
  <c r="K914" i="1"/>
  <c r="J914" i="1"/>
  <c r="L913" i="1"/>
  <c r="K913" i="1"/>
  <c r="J913" i="1"/>
  <c r="L912" i="1"/>
  <c r="K912" i="1"/>
  <c r="J912" i="1"/>
  <c r="L911" i="1"/>
  <c r="K911" i="1"/>
  <c r="J911" i="1"/>
  <c r="L910" i="1"/>
  <c r="K910" i="1"/>
  <c r="J910" i="1"/>
  <c r="L909" i="1"/>
  <c r="K909" i="1"/>
  <c r="J909" i="1"/>
  <c r="L908" i="1"/>
  <c r="K908" i="1"/>
  <c r="J908" i="1"/>
  <c r="L907" i="1"/>
  <c r="K907" i="1"/>
  <c r="J907" i="1"/>
  <c r="L906" i="1"/>
  <c r="K906" i="1"/>
  <c r="J906" i="1"/>
  <c r="L905" i="1"/>
  <c r="K905" i="1"/>
  <c r="J905" i="1"/>
  <c r="L904" i="1"/>
  <c r="K904" i="1"/>
  <c r="J904" i="1"/>
  <c r="L903" i="1"/>
  <c r="K903" i="1"/>
  <c r="J903" i="1"/>
  <c r="L902" i="1"/>
  <c r="K902" i="1"/>
  <c r="J902" i="1"/>
  <c r="L901" i="1"/>
  <c r="K901" i="1"/>
  <c r="J901" i="1"/>
  <c r="L900" i="1"/>
  <c r="K900" i="1"/>
  <c r="J900" i="1"/>
  <c r="L899" i="1"/>
  <c r="K899" i="1"/>
  <c r="J899" i="1"/>
  <c r="L898" i="1"/>
  <c r="K898" i="1"/>
  <c r="J898" i="1"/>
  <c r="L897" i="1"/>
  <c r="K897" i="1"/>
  <c r="J897" i="1"/>
  <c r="L896" i="1"/>
  <c r="K896" i="1"/>
  <c r="J896" i="1"/>
  <c r="L895" i="1"/>
  <c r="K895" i="1"/>
  <c r="J895" i="1"/>
  <c r="L894" i="1"/>
  <c r="K894" i="1"/>
  <c r="J894" i="1"/>
  <c r="L893" i="1"/>
  <c r="K893" i="1"/>
  <c r="J893" i="1"/>
  <c r="L892" i="1"/>
  <c r="K892" i="1"/>
  <c r="L891" i="1"/>
  <c r="K891" i="1"/>
  <c r="J891" i="1"/>
  <c r="L890" i="1"/>
  <c r="K890" i="1"/>
  <c r="J890" i="1"/>
  <c r="L889" i="1"/>
  <c r="K889" i="1"/>
  <c r="J889" i="1"/>
  <c r="L888" i="1"/>
  <c r="K888" i="1"/>
  <c r="J888" i="1"/>
  <c r="L887" i="1"/>
  <c r="K887" i="1"/>
  <c r="J887" i="1"/>
  <c r="L886" i="1"/>
  <c r="K886" i="1"/>
  <c r="J886" i="1"/>
  <c r="D79" i="15" l="1"/>
  <c r="C79" i="15"/>
  <c r="C17" i="15"/>
  <c r="D17" i="15"/>
  <c r="D48" i="15"/>
  <c r="C48" i="15"/>
  <c r="B80" i="15"/>
  <c r="S46" i="5"/>
  <c r="R46" i="5"/>
  <c r="R13" i="5"/>
  <c r="S13" i="5"/>
  <c r="I81" i="5"/>
  <c r="H81" i="5"/>
  <c r="H47" i="5"/>
  <c r="I47" i="5"/>
  <c r="M14" i="5"/>
  <c r="N14" i="5"/>
  <c r="R80" i="5"/>
  <c r="S80" i="5"/>
  <c r="D50" i="5"/>
  <c r="C50" i="5"/>
  <c r="A16" i="7"/>
  <c r="D15" i="7"/>
  <c r="C15" i="7"/>
  <c r="B15" i="7"/>
  <c r="D82" i="5"/>
  <c r="C82" i="5"/>
  <c r="H14" i="5"/>
  <c r="N81" i="5"/>
  <c r="M81" i="5"/>
  <c r="N47" i="5"/>
  <c r="M47" i="5"/>
  <c r="B18" i="15"/>
  <c r="B49" i="15"/>
  <c r="E18" i="16"/>
  <c r="I18" i="16"/>
  <c r="K18" i="16"/>
  <c r="G18" i="16"/>
  <c r="F18" i="16"/>
  <c r="J18" i="16"/>
  <c r="B18" i="16"/>
  <c r="C18" i="16"/>
  <c r="A19" i="16"/>
  <c r="P14" i="5"/>
  <c r="Q13" i="5"/>
  <c r="F48" i="5"/>
  <c r="G47" i="5"/>
  <c r="A83" i="5"/>
  <c r="B82" i="5"/>
  <c r="P47" i="5"/>
  <c r="Q46" i="5"/>
  <c r="K15" i="5"/>
  <c r="L14" i="5"/>
  <c r="F15" i="5"/>
  <c r="I15" i="5" s="1"/>
  <c r="G14" i="5"/>
  <c r="P81" i="5"/>
  <c r="Q80" i="5"/>
  <c r="K82" i="5"/>
  <c r="L81" i="5"/>
  <c r="F82" i="5"/>
  <c r="G81" i="5"/>
  <c r="A51" i="5"/>
  <c r="B50" i="5"/>
  <c r="K48" i="5"/>
  <c r="L47" i="5"/>
  <c r="A29" i="2"/>
  <c r="C80" i="15" l="1"/>
  <c r="D80" i="15"/>
  <c r="C49" i="15"/>
  <c r="D49" i="15"/>
  <c r="C18" i="15"/>
  <c r="D18" i="15"/>
  <c r="B81" i="15"/>
  <c r="H15" i="5"/>
  <c r="S81" i="5"/>
  <c r="R81" i="5"/>
  <c r="S14" i="5"/>
  <c r="R14" i="5"/>
  <c r="N48" i="5"/>
  <c r="M48" i="5"/>
  <c r="M15" i="5"/>
  <c r="N15" i="5"/>
  <c r="D51" i="5"/>
  <c r="C51" i="5"/>
  <c r="S47" i="5"/>
  <c r="R47" i="5"/>
  <c r="A17" i="7"/>
  <c r="C16" i="7"/>
  <c r="D16" i="7"/>
  <c r="B16" i="7"/>
  <c r="I82" i="5"/>
  <c r="H82" i="5"/>
  <c r="D83" i="5"/>
  <c r="C83" i="5"/>
  <c r="N82" i="5"/>
  <c r="M82" i="5"/>
  <c r="I48" i="5"/>
  <c r="H48" i="5"/>
  <c r="B50" i="15"/>
  <c r="B19" i="15"/>
  <c r="I19" i="16"/>
  <c r="E19" i="16"/>
  <c r="G19" i="16"/>
  <c r="K19" i="16"/>
  <c r="J19" i="16"/>
  <c r="B19" i="16"/>
  <c r="C19" i="16"/>
  <c r="F19" i="16"/>
  <c r="A20" i="16"/>
  <c r="P15" i="5"/>
  <c r="Q14" i="5"/>
  <c r="K49" i="5"/>
  <c r="L48" i="5"/>
  <c r="F83" i="5"/>
  <c r="G82" i="5"/>
  <c r="P82" i="5"/>
  <c r="Q81" i="5"/>
  <c r="K16" i="5"/>
  <c r="L15" i="5"/>
  <c r="A84" i="5"/>
  <c r="B83" i="5"/>
  <c r="A52" i="5"/>
  <c r="B51" i="5"/>
  <c r="K83" i="5"/>
  <c r="L82" i="5"/>
  <c r="F16" i="5"/>
  <c r="G15" i="5"/>
  <c r="P48" i="5"/>
  <c r="Q47" i="5"/>
  <c r="F49" i="5"/>
  <c r="G48" i="5"/>
  <c r="A30" i="2"/>
  <c r="D50" i="15" l="1"/>
  <c r="C50" i="15"/>
  <c r="D81" i="15"/>
  <c r="C81" i="15"/>
  <c r="C19" i="15"/>
  <c r="D19" i="15"/>
  <c r="B82" i="15"/>
  <c r="C84" i="5"/>
  <c r="D84" i="5"/>
  <c r="M49" i="5"/>
  <c r="N49" i="5"/>
  <c r="N83" i="5"/>
  <c r="M83" i="5"/>
  <c r="I49" i="5"/>
  <c r="H49" i="5"/>
  <c r="M16" i="5"/>
  <c r="N16" i="5"/>
  <c r="S48" i="5"/>
  <c r="R48" i="5"/>
  <c r="S82" i="5"/>
  <c r="R82" i="5"/>
  <c r="A18" i="7"/>
  <c r="C17" i="7"/>
  <c r="D17" i="7"/>
  <c r="B17" i="7"/>
  <c r="D52" i="5"/>
  <c r="C52" i="5"/>
  <c r="S15" i="5"/>
  <c r="R15" i="5"/>
  <c r="H16" i="5"/>
  <c r="I16" i="5"/>
  <c r="I83" i="5"/>
  <c r="H83" i="5"/>
  <c r="B51" i="15"/>
  <c r="B20" i="15"/>
  <c r="I20" i="16"/>
  <c r="E20" i="16"/>
  <c r="G20" i="16"/>
  <c r="K20" i="16"/>
  <c r="F20" i="16"/>
  <c r="B20" i="16"/>
  <c r="J20" i="16"/>
  <c r="C20" i="16"/>
  <c r="A21" i="16"/>
  <c r="P16" i="5"/>
  <c r="Q15" i="5"/>
  <c r="P49" i="5"/>
  <c r="Q48" i="5"/>
  <c r="F50" i="5"/>
  <c r="G49" i="5"/>
  <c r="F17" i="5"/>
  <c r="G16" i="5"/>
  <c r="A53" i="5"/>
  <c r="B52" i="5"/>
  <c r="K17" i="5"/>
  <c r="L16" i="5"/>
  <c r="F84" i="5"/>
  <c r="G83" i="5"/>
  <c r="K84" i="5"/>
  <c r="L83" i="5"/>
  <c r="A85" i="5"/>
  <c r="B84" i="5"/>
  <c r="P83" i="5"/>
  <c r="Q82" i="5"/>
  <c r="K50" i="5"/>
  <c r="L49" i="5"/>
  <c r="A31" i="2"/>
  <c r="J583" i="1"/>
  <c r="K583" i="1"/>
  <c r="L583" i="1"/>
  <c r="J584" i="1"/>
  <c r="K584" i="1"/>
  <c r="L584" i="1"/>
  <c r="J585" i="1"/>
  <c r="K585" i="1"/>
  <c r="L585" i="1"/>
  <c r="J586" i="1"/>
  <c r="K586" i="1"/>
  <c r="L586" i="1"/>
  <c r="J587" i="1"/>
  <c r="K587" i="1"/>
  <c r="L587" i="1"/>
  <c r="J588" i="1"/>
  <c r="K588" i="1"/>
  <c r="L588" i="1"/>
  <c r="J589" i="1"/>
  <c r="K589" i="1"/>
  <c r="L589" i="1"/>
  <c r="J590" i="1"/>
  <c r="K590" i="1"/>
  <c r="L590" i="1"/>
  <c r="J591" i="1"/>
  <c r="K591" i="1"/>
  <c r="L591" i="1"/>
  <c r="J592" i="1"/>
  <c r="K592" i="1"/>
  <c r="L592" i="1"/>
  <c r="J593" i="1"/>
  <c r="K593" i="1"/>
  <c r="L593" i="1"/>
  <c r="J594" i="1"/>
  <c r="K594" i="1"/>
  <c r="L594" i="1"/>
  <c r="J595" i="1"/>
  <c r="K595" i="1"/>
  <c r="L595" i="1"/>
  <c r="J596" i="1"/>
  <c r="K596" i="1"/>
  <c r="L596" i="1"/>
  <c r="J597" i="1"/>
  <c r="K597" i="1"/>
  <c r="L597" i="1"/>
  <c r="J598" i="1"/>
  <c r="K598" i="1"/>
  <c r="L598" i="1"/>
  <c r="J599" i="1"/>
  <c r="K599" i="1"/>
  <c r="L599" i="1"/>
  <c r="J600" i="1"/>
  <c r="K600" i="1"/>
  <c r="L600" i="1"/>
  <c r="J601" i="1"/>
  <c r="K601" i="1"/>
  <c r="L601" i="1"/>
  <c r="J602" i="1"/>
  <c r="K602" i="1"/>
  <c r="L602" i="1"/>
  <c r="J603" i="1"/>
  <c r="K603" i="1"/>
  <c r="L603" i="1"/>
  <c r="J604" i="1"/>
  <c r="K604" i="1"/>
  <c r="L604" i="1"/>
  <c r="J605" i="1"/>
  <c r="K605" i="1"/>
  <c r="L605" i="1"/>
  <c r="J606" i="1"/>
  <c r="K606" i="1"/>
  <c r="L606" i="1"/>
  <c r="J607" i="1"/>
  <c r="K607" i="1"/>
  <c r="L607" i="1"/>
  <c r="J608" i="1"/>
  <c r="K608" i="1"/>
  <c r="L608" i="1"/>
  <c r="J609" i="1"/>
  <c r="K609" i="1"/>
  <c r="L609" i="1"/>
  <c r="J610" i="1"/>
  <c r="K610" i="1"/>
  <c r="L610" i="1"/>
  <c r="J611" i="1"/>
  <c r="K611" i="1"/>
  <c r="L611" i="1"/>
  <c r="J612" i="1"/>
  <c r="K612" i="1"/>
  <c r="L612" i="1"/>
  <c r="J613" i="1"/>
  <c r="K613" i="1"/>
  <c r="L613" i="1"/>
  <c r="J614" i="1"/>
  <c r="K614" i="1"/>
  <c r="L614" i="1"/>
  <c r="J615" i="1"/>
  <c r="K615" i="1"/>
  <c r="L615" i="1"/>
  <c r="J616" i="1"/>
  <c r="K616" i="1"/>
  <c r="L616" i="1"/>
  <c r="J617" i="1"/>
  <c r="K617" i="1"/>
  <c r="L617" i="1"/>
  <c r="J618" i="1"/>
  <c r="K618" i="1"/>
  <c r="L618" i="1"/>
  <c r="J619" i="1"/>
  <c r="K619" i="1"/>
  <c r="L619" i="1"/>
  <c r="J620" i="1"/>
  <c r="K620" i="1"/>
  <c r="L620" i="1"/>
  <c r="J621" i="1"/>
  <c r="K621" i="1"/>
  <c r="L621" i="1"/>
  <c r="J622" i="1"/>
  <c r="K622" i="1"/>
  <c r="L622" i="1"/>
  <c r="J623" i="1"/>
  <c r="K623" i="1"/>
  <c r="L623" i="1"/>
  <c r="J624" i="1"/>
  <c r="K624" i="1"/>
  <c r="L624" i="1"/>
  <c r="J625" i="1"/>
  <c r="K625" i="1"/>
  <c r="L625" i="1"/>
  <c r="J626" i="1"/>
  <c r="K626" i="1"/>
  <c r="L626" i="1"/>
  <c r="J627" i="1"/>
  <c r="K627" i="1"/>
  <c r="L627" i="1"/>
  <c r="J628" i="1"/>
  <c r="K628" i="1"/>
  <c r="L628" i="1"/>
  <c r="J629" i="1"/>
  <c r="K629" i="1"/>
  <c r="L629" i="1"/>
  <c r="J630" i="1"/>
  <c r="K630" i="1"/>
  <c r="L630" i="1"/>
  <c r="J631" i="1"/>
  <c r="K631" i="1"/>
  <c r="L631" i="1"/>
  <c r="J632" i="1"/>
  <c r="K632" i="1"/>
  <c r="L632" i="1"/>
  <c r="J633" i="1"/>
  <c r="K633" i="1"/>
  <c r="L633" i="1"/>
  <c r="J634" i="1"/>
  <c r="K634" i="1"/>
  <c r="L634" i="1"/>
  <c r="J635" i="1"/>
  <c r="K635" i="1"/>
  <c r="L635" i="1"/>
  <c r="J636" i="1"/>
  <c r="K636" i="1"/>
  <c r="L636" i="1"/>
  <c r="J637" i="1"/>
  <c r="K637" i="1"/>
  <c r="L637" i="1"/>
  <c r="J638" i="1"/>
  <c r="K638" i="1"/>
  <c r="L638" i="1"/>
  <c r="J639" i="1"/>
  <c r="K639" i="1"/>
  <c r="L639" i="1"/>
  <c r="J640" i="1"/>
  <c r="K640" i="1"/>
  <c r="L640" i="1"/>
  <c r="J641" i="1"/>
  <c r="K641" i="1"/>
  <c r="L641" i="1"/>
  <c r="J642" i="1"/>
  <c r="K642" i="1"/>
  <c r="L642" i="1"/>
  <c r="J643" i="1"/>
  <c r="K643" i="1"/>
  <c r="L643" i="1"/>
  <c r="J644" i="1"/>
  <c r="K644" i="1"/>
  <c r="L644" i="1"/>
  <c r="J645" i="1"/>
  <c r="K645" i="1"/>
  <c r="L645" i="1"/>
  <c r="J646" i="1"/>
  <c r="K646" i="1"/>
  <c r="L646" i="1"/>
  <c r="J647" i="1"/>
  <c r="K647" i="1"/>
  <c r="L647" i="1"/>
  <c r="J648" i="1"/>
  <c r="K648" i="1"/>
  <c r="L648" i="1"/>
  <c r="J649" i="1"/>
  <c r="K649" i="1"/>
  <c r="L649" i="1"/>
  <c r="J650" i="1"/>
  <c r="K650" i="1"/>
  <c r="L650" i="1"/>
  <c r="J651" i="1"/>
  <c r="K651" i="1"/>
  <c r="L651" i="1"/>
  <c r="J652" i="1"/>
  <c r="K652" i="1"/>
  <c r="L652" i="1"/>
  <c r="J653" i="1"/>
  <c r="K653" i="1"/>
  <c r="L653" i="1"/>
  <c r="J654" i="1"/>
  <c r="K654" i="1"/>
  <c r="L654" i="1"/>
  <c r="J655" i="1"/>
  <c r="K655" i="1"/>
  <c r="L655" i="1"/>
  <c r="J656" i="1"/>
  <c r="K656" i="1"/>
  <c r="L656" i="1"/>
  <c r="J657" i="1"/>
  <c r="K657" i="1"/>
  <c r="L657" i="1"/>
  <c r="J658" i="1"/>
  <c r="K658" i="1"/>
  <c r="L658" i="1"/>
  <c r="J659" i="1"/>
  <c r="K659" i="1"/>
  <c r="L659" i="1"/>
  <c r="J660" i="1"/>
  <c r="K660" i="1"/>
  <c r="L660" i="1"/>
  <c r="J661" i="1"/>
  <c r="K661" i="1"/>
  <c r="L661" i="1"/>
  <c r="J662" i="1"/>
  <c r="K662" i="1"/>
  <c r="L662" i="1"/>
  <c r="J663" i="1"/>
  <c r="K663" i="1"/>
  <c r="L663" i="1"/>
  <c r="J664" i="1"/>
  <c r="K664" i="1"/>
  <c r="L664" i="1"/>
  <c r="J665" i="1"/>
  <c r="K665" i="1"/>
  <c r="L665" i="1"/>
  <c r="J666" i="1"/>
  <c r="K666" i="1"/>
  <c r="L666" i="1"/>
  <c r="J667" i="1"/>
  <c r="K667" i="1"/>
  <c r="L667" i="1"/>
  <c r="J668" i="1"/>
  <c r="K668" i="1"/>
  <c r="L668" i="1"/>
  <c r="J669" i="1"/>
  <c r="K669" i="1"/>
  <c r="L669" i="1"/>
  <c r="J670" i="1"/>
  <c r="K670" i="1"/>
  <c r="L670" i="1"/>
  <c r="J671" i="1"/>
  <c r="K671" i="1"/>
  <c r="L671" i="1"/>
  <c r="J672" i="1"/>
  <c r="K672" i="1"/>
  <c r="L672" i="1"/>
  <c r="J673" i="1"/>
  <c r="K673" i="1"/>
  <c r="L673" i="1"/>
  <c r="J674" i="1"/>
  <c r="K674" i="1"/>
  <c r="L674" i="1"/>
  <c r="J675" i="1"/>
  <c r="K675" i="1"/>
  <c r="L675" i="1"/>
  <c r="J676" i="1"/>
  <c r="K676" i="1"/>
  <c r="L676" i="1"/>
  <c r="J677" i="1"/>
  <c r="K677" i="1"/>
  <c r="L677" i="1"/>
  <c r="J678" i="1"/>
  <c r="K678" i="1"/>
  <c r="L678" i="1"/>
  <c r="J679" i="1"/>
  <c r="K679" i="1"/>
  <c r="L679" i="1"/>
  <c r="J680" i="1"/>
  <c r="K680" i="1"/>
  <c r="L680" i="1"/>
  <c r="J681" i="1"/>
  <c r="K681" i="1"/>
  <c r="L681" i="1"/>
  <c r="J682" i="1"/>
  <c r="K682" i="1"/>
  <c r="L682" i="1"/>
  <c r="J683" i="1"/>
  <c r="K683" i="1"/>
  <c r="L683" i="1"/>
  <c r="J684" i="1"/>
  <c r="K684" i="1"/>
  <c r="L684" i="1"/>
  <c r="J685" i="1"/>
  <c r="K685" i="1"/>
  <c r="L685" i="1"/>
  <c r="J686" i="1"/>
  <c r="K686" i="1"/>
  <c r="L686" i="1"/>
  <c r="J687" i="1"/>
  <c r="K687" i="1"/>
  <c r="L687" i="1"/>
  <c r="J688" i="1"/>
  <c r="K688" i="1"/>
  <c r="L688" i="1"/>
  <c r="J689" i="1"/>
  <c r="K689" i="1"/>
  <c r="L689" i="1"/>
  <c r="J690" i="1"/>
  <c r="K690" i="1"/>
  <c r="L690" i="1"/>
  <c r="J691" i="1"/>
  <c r="K691" i="1"/>
  <c r="L691" i="1"/>
  <c r="J692" i="1"/>
  <c r="K692" i="1"/>
  <c r="L692" i="1"/>
  <c r="J693" i="1"/>
  <c r="K693" i="1"/>
  <c r="L693" i="1"/>
  <c r="J694" i="1"/>
  <c r="K694" i="1"/>
  <c r="L694" i="1"/>
  <c r="J695" i="1"/>
  <c r="K695" i="1"/>
  <c r="L695" i="1"/>
  <c r="J696" i="1"/>
  <c r="K696" i="1"/>
  <c r="L696" i="1"/>
  <c r="J697" i="1"/>
  <c r="K697" i="1"/>
  <c r="L697" i="1"/>
  <c r="J698" i="1"/>
  <c r="K698" i="1"/>
  <c r="L698" i="1"/>
  <c r="J699" i="1"/>
  <c r="K699" i="1"/>
  <c r="L699" i="1"/>
  <c r="J700" i="1"/>
  <c r="K700" i="1"/>
  <c r="L700" i="1"/>
  <c r="J701" i="1"/>
  <c r="K701" i="1"/>
  <c r="L701" i="1"/>
  <c r="J702" i="1"/>
  <c r="K702" i="1"/>
  <c r="L702" i="1"/>
  <c r="J703" i="1"/>
  <c r="K703" i="1"/>
  <c r="L703" i="1"/>
  <c r="J704" i="1"/>
  <c r="K704" i="1"/>
  <c r="L704" i="1"/>
  <c r="J705" i="1"/>
  <c r="K705" i="1"/>
  <c r="L705" i="1"/>
  <c r="J706" i="1"/>
  <c r="K706" i="1"/>
  <c r="L706" i="1"/>
  <c r="J707" i="1"/>
  <c r="K707" i="1"/>
  <c r="L707" i="1"/>
  <c r="J708" i="1"/>
  <c r="K708" i="1"/>
  <c r="L708" i="1"/>
  <c r="J709" i="1"/>
  <c r="K709" i="1"/>
  <c r="L709" i="1"/>
  <c r="J710" i="1"/>
  <c r="K710" i="1"/>
  <c r="L710" i="1"/>
  <c r="J711" i="1"/>
  <c r="K711" i="1"/>
  <c r="L711" i="1"/>
  <c r="J712" i="1"/>
  <c r="K712" i="1"/>
  <c r="L712" i="1"/>
  <c r="J713" i="1"/>
  <c r="K713" i="1"/>
  <c r="L713" i="1"/>
  <c r="J714" i="1"/>
  <c r="K714" i="1"/>
  <c r="L714" i="1"/>
  <c r="J715" i="1"/>
  <c r="K715" i="1"/>
  <c r="L715" i="1"/>
  <c r="J716" i="1"/>
  <c r="K716" i="1"/>
  <c r="L716" i="1"/>
  <c r="J717" i="1"/>
  <c r="K717" i="1"/>
  <c r="L717" i="1"/>
  <c r="J718" i="1"/>
  <c r="K718" i="1"/>
  <c r="L718" i="1"/>
  <c r="J719" i="1"/>
  <c r="K719" i="1"/>
  <c r="L719" i="1"/>
  <c r="J720" i="1"/>
  <c r="K720" i="1"/>
  <c r="L720" i="1"/>
  <c r="J721" i="1"/>
  <c r="K721" i="1"/>
  <c r="L721" i="1"/>
  <c r="J722" i="1"/>
  <c r="K722" i="1"/>
  <c r="L722" i="1"/>
  <c r="J723" i="1"/>
  <c r="K723" i="1"/>
  <c r="L723" i="1"/>
  <c r="J724" i="1"/>
  <c r="K724" i="1"/>
  <c r="L724" i="1"/>
  <c r="J725" i="1"/>
  <c r="K725" i="1"/>
  <c r="L725" i="1"/>
  <c r="J726" i="1"/>
  <c r="K726" i="1"/>
  <c r="L726" i="1"/>
  <c r="J727" i="1"/>
  <c r="K727" i="1"/>
  <c r="L727" i="1"/>
  <c r="J728" i="1"/>
  <c r="K728" i="1"/>
  <c r="L728" i="1"/>
  <c r="J729" i="1"/>
  <c r="K729" i="1"/>
  <c r="L729" i="1"/>
  <c r="J730" i="1"/>
  <c r="K730" i="1"/>
  <c r="L730" i="1"/>
  <c r="J731" i="1"/>
  <c r="K731" i="1"/>
  <c r="L731" i="1"/>
  <c r="J732" i="1"/>
  <c r="K732" i="1"/>
  <c r="L732" i="1"/>
  <c r="J733" i="1"/>
  <c r="K733" i="1"/>
  <c r="L733" i="1"/>
  <c r="J734" i="1"/>
  <c r="K734" i="1"/>
  <c r="L734" i="1"/>
  <c r="J735" i="1"/>
  <c r="K735" i="1"/>
  <c r="L735" i="1"/>
  <c r="J736" i="1"/>
  <c r="K736" i="1"/>
  <c r="L736" i="1"/>
  <c r="J737" i="1"/>
  <c r="K737" i="1"/>
  <c r="L737" i="1"/>
  <c r="J738" i="1"/>
  <c r="K738" i="1"/>
  <c r="L738" i="1"/>
  <c r="J739" i="1"/>
  <c r="K739" i="1"/>
  <c r="L739" i="1"/>
  <c r="J740" i="1"/>
  <c r="K740" i="1"/>
  <c r="L740" i="1"/>
  <c r="J741" i="1"/>
  <c r="K741" i="1"/>
  <c r="L741" i="1"/>
  <c r="J742" i="1"/>
  <c r="K742" i="1"/>
  <c r="L742" i="1"/>
  <c r="J743" i="1"/>
  <c r="K743" i="1"/>
  <c r="L743" i="1"/>
  <c r="J744" i="1"/>
  <c r="K744" i="1"/>
  <c r="L744" i="1"/>
  <c r="J745" i="1"/>
  <c r="K745" i="1"/>
  <c r="L745" i="1"/>
  <c r="J746" i="1"/>
  <c r="K746" i="1"/>
  <c r="L746" i="1"/>
  <c r="J747" i="1"/>
  <c r="K747" i="1"/>
  <c r="L747" i="1"/>
  <c r="J748" i="1"/>
  <c r="K748" i="1"/>
  <c r="L748" i="1"/>
  <c r="J749" i="1"/>
  <c r="K749" i="1"/>
  <c r="L749" i="1"/>
  <c r="J750" i="1"/>
  <c r="K750" i="1"/>
  <c r="L750" i="1"/>
  <c r="J751" i="1"/>
  <c r="K751" i="1"/>
  <c r="L751" i="1"/>
  <c r="J752" i="1"/>
  <c r="K752" i="1"/>
  <c r="L752" i="1"/>
  <c r="J753" i="1"/>
  <c r="K753" i="1"/>
  <c r="L753" i="1"/>
  <c r="J754" i="1"/>
  <c r="K754" i="1"/>
  <c r="L754" i="1"/>
  <c r="J755" i="1"/>
  <c r="K755" i="1"/>
  <c r="L755" i="1"/>
  <c r="J756" i="1"/>
  <c r="K756" i="1"/>
  <c r="L756" i="1"/>
  <c r="J757" i="1"/>
  <c r="K757" i="1"/>
  <c r="L757" i="1"/>
  <c r="J758" i="1"/>
  <c r="K758" i="1"/>
  <c r="L758" i="1"/>
  <c r="J759" i="1"/>
  <c r="K759" i="1"/>
  <c r="L759" i="1"/>
  <c r="J760" i="1"/>
  <c r="K760" i="1"/>
  <c r="L760" i="1"/>
  <c r="J761" i="1"/>
  <c r="K761" i="1"/>
  <c r="L761" i="1"/>
  <c r="J762" i="1"/>
  <c r="K762" i="1"/>
  <c r="L762" i="1"/>
  <c r="J763" i="1"/>
  <c r="K763" i="1"/>
  <c r="L763" i="1"/>
  <c r="J764" i="1"/>
  <c r="K764" i="1"/>
  <c r="L764" i="1"/>
  <c r="J765" i="1"/>
  <c r="K765" i="1"/>
  <c r="L765" i="1"/>
  <c r="J766" i="1"/>
  <c r="K766" i="1"/>
  <c r="L766" i="1"/>
  <c r="J767" i="1"/>
  <c r="K767" i="1"/>
  <c r="L767" i="1"/>
  <c r="J768" i="1"/>
  <c r="K768" i="1"/>
  <c r="L768" i="1"/>
  <c r="J769" i="1"/>
  <c r="K769" i="1"/>
  <c r="L769" i="1"/>
  <c r="J770" i="1"/>
  <c r="K770" i="1"/>
  <c r="L770" i="1"/>
  <c r="J771" i="1"/>
  <c r="K771" i="1"/>
  <c r="L771" i="1"/>
  <c r="J772" i="1"/>
  <c r="K772" i="1"/>
  <c r="L772" i="1"/>
  <c r="J773" i="1"/>
  <c r="K773" i="1"/>
  <c r="L773" i="1"/>
  <c r="J774" i="1"/>
  <c r="K774" i="1"/>
  <c r="L774" i="1"/>
  <c r="J775" i="1"/>
  <c r="K775" i="1"/>
  <c r="L775" i="1"/>
  <c r="J776" i="1"/>
  <c r="K776" i="1"/>
  <c r="L776" i="1"/>
  <c r="J777" i="1"/>
  <c r="K777" i="1"/>
  <c r="L777" i="1"/>
  <c r="J778" i="1"/>
  <c r="K778" i="1"/>
  <c r="L778" i="1"/>
  <c r="J779" i="1"/>
  <c r="K779" i="1"/>
  <c r="L779" i="1"/>
  <c r="J780" i="1"/>
  <c r="K780" i="1"/>
  <c r="L780" i="1"/>
  <c r="J781" i="1"/>
  <c r="K781" i="1"/>
  <c r="L781" i="1"/>
  <c r="J782" i="1"/>
  <c r="K782" i="1"/>
  <c r="L782" i="1"/>
  <c r="J783" i="1"/>
  <c r="K783" i="1"/>
  <c r="L783" i="1"/>
  <c r="J784" i="1"/>
  <c r="K784" i="1"/>
  <c r="L784" i="1"/>
  <c r="J785" i="1"/>
  <c r="K785" i="1"/>
  <c r="L785" i="1"/>
  <c r="J786" i="1"/>
  <c r="K786" i="1"/>
  <c r="L786" i="1"/>
  <c r="J787" i="1"/>
  <c r="K787" i="1"/>
  <c r="L787" i="1"/>
  <c r="J788" i="1"/>
  <c r="K788" i="1"/>
  <c r="L788" i="1"/>
  <c r="J789" i="1"/>
  <c r="K789" i="1"/>
  <c r="L789" i="1"/>
  <c r="J790" i="1"/>
  <c r="K790" i="1"/>
  <c r="L790" i="1"/>
  <c r="J791" i="1"/>
  <c r="K791" i="1"/>
  <c r="L791" i="1"/>
  <c r="J792" i="1"/>
  <c r="K792" i="1"/>
  <c r="L792" i="1"/>
  <c r="J793" i="1"/>
  <c r="K793" i="1"/>
  <c r="L793" i="1"/>
  <c r="J794" i="1"/>
  <c r="K794" i="1"/>
  <c r="L794" i="1"/>
  <c r="J795" i="1"/>
  <c r="K795" i="1"/>
  <c r="L795" i="1"/>
  <c r="J796" i="1"/>
  <c r="K796" i="1"/>
  <c r="L796" i="1"/>
  <c r="J797" i="1"/>
  <c r="K797" i="1"/>
  <c r="L797" i="1"/>
  <c r="J798" i="1"/>
  <c r="K798" i="1"/>
  <c r="L798" i="1"/>
  <c r="J799" i="1"/>
  <c r="K799" i="1"/>
  <c r="L799" i="1"/>
  <c r="J800" i="1"/>
  <c r="K800" i="1"/>
  <c r="L800" i="1"/>
  <c r="J801" i="1"/>
  <c r="K801" i="1"/>
  <c r="L801" i="1"/>
  <c r="J802" i="1"/>
  <c r="K802" i="1"/>
  <c r="L802" i="1"/>
  <c r="J803" i="1"/>
  <c r="K803" i="1"/>
  <c r="L803" i="1"/>
  <c r="J804" i="1"/>
  <c r="K804" i="1"/>
  <c r="L804" i="1"/>
  <c r="J805" i="1"/>
  <c r="K805" i="1"/>
  <c r="L805" i="1"/>
  <c r="J806" i="1"/>
  <c r="K806" i="1"/>
  <c r="L806" i="1"/>
  <c r="J807" i="1"/>
  <c r="K807" i="1"/>
  <c r="L807" i="1"/>
  <c r="J808" i="1"/>
  <c r="K808" i="1"/>
  <c r="L808" i="1"/>
  <c r="J809" i="1"/>
  <c r="K809" i="1"/>
  <c r="L809" i="1"/>
  <c r="J810" i="1"/>
  <c r="K810" i="1"/>
  <c r="L810" i="1"/>
  <c r="J811" i="1"/>
  <c r="K811" i="1"/>
  <c r="L811" i="1"/>
  <c r="J812" i="1"/>
  <c r="K812" i="1"/>
  <c r="L812" i="1"/>
  <c r="J813" i="1"/>
  <c r="K813" i="1"/>
  <c r="L813" i="1"/>
  <c r="J814" i="1"/>
  <c r="K814" i="1"/>
  <c r="L814" i="1"/>
  <c r="J815" i="1"/>
  <c r="K815" i="1"/>
  <c r="L815" i="1"/>
  <c r="J816" i="1"/>
  <c r="K816" i="1"/>
  <c r="L816" i="1"/>
  <c r="J817" i="1"/>
  <c r="K817" i="1"/>
  <c r="L817" i="1"/>
  <c r="J818" i="1"/>
  <c r="K818" i="1"/>
  <c r="L818" i="1"/>
  <c r="J819" i="1"/>
  <c r="K819" i="1"/>
  <c r="L819" i="1"/>
  <c r="J820" i="1"/>
  <c r="K820" i="1"/>
  <c r="L820" i="1"/>
  <c r="J821" i="1"/>
  <c r="K821" i="1"/>
  <c r="L821" i="1"/>
  <c r="J822" i="1"/>
  <c r="K822" i="1"/>
  <c r="L822" i="1"/>
  <c r="J823" i="1"/>
  <c r="K823" i="1"/>
  <c r="L823" i="1"/>
  <c r="J824" i="1"/>
  <c r="K824" i="1"/>
  <c r="L824" i="1"/>
  <c r="J825" i="1"/>
  <c r="K825" i="1"/>
  <c r="L825" i="1"/>
  <c r="J826" i="1"/>
  <c r="K826" i="1"/>
  <c r="L826" i="1"/>
  <c r="J827" i="1"/>
  <c r="K827" i="1"/>
  <c r="L827" i="1"/>
  <c r="J828" i="1"/>
  <c r="K828" i="1"/>
  <c r="L828" i="1"/>
  <c r="J829" i="1"/>
  <c r="K829" i="1"/>
  <c r="L829" i="1"/>
  <c r="J830" i="1"/>
  <c r="K830" i="1"/>
  <c r="L830" i="1"/>
  <c r="J831" i="1"/>
  <c r="K831" i="1"/>
  <c r="L831" i="1"/>
  <c r="J832" i="1"/>
  <c r="K832" i="1"/>
  <c r="L832" i="1"/>
  <c r="J833" i="1"/>
  <c r="K833" i="1"/>
  <c r="L833" i="1"/>
  <c r="J834" i="1"/>
  <c r="K834" i="1"/>
  <c r="L834" i="1"/>
  <c r="J835" i="1"/>
  <c r="K835" i="1"/>
  <c r="L835" i="1"/>
  <c r="J836" i="1"/>
  <c r="K836" i="1"/>
  <c r="L836" i="1"/>
  <c r="J837" i="1"/>
  <c r="K837" i="1"/>
  <c r="L837" i="1"/>
  <c r="J838" i="1"/>
  <c r="K838" i="1"/>
  <c r="L838" i="1"/>
  <c r="J839" i="1"/>
  <c r="K839" i="1"/>
  <c r="L839" i="1"/>
  <c r="J840" i="1"/>
  <c r="K840" i="1"/>
  <c r="L840" i="1"/>
  <c r="J841" i="1"/>
  <c r="K841" i="1"/>
  <c r="L841" i="1"/>
  <c r="J842" i="1"/>
  <c r="K842" i="1"/>
  <c r="L842" i="1"/>
  <c r="J843" i="1"/>
  <c r="K843" i="1"/>
  <c r="L843" i="1"/>
  <c r="J844" i="1"/>
  <c r="K844" i="1"/>
  <c r="L844" i="1"/>
  <c r="J845" i="1"/>
  <c r="K845" i="1"/>
  <c r="L845" i="1"/>
  <c r="J846" i="1"/>
  <c r="K846" i="1"/>
  <c r="L846" i="1"/>
  <c r="J847" i="1"/>
  <c r="K847" i="1"/>
  <c r="L847" i="1"/>
  <c r="J848" i="1"/>
  <c r="K848" i="1"/>
  <c r="L848" i="1"/>
  <c r="J849" i="1"/>
  <c r="K849" i="1"/>
  <c r="L849" i="1"/>
  <c r="J850" i="1"/>
  <c r="K850" i="1"/>
  <c r="L850" i="1"/>
  <c r="J851" i="1"/>
  <c r="K851" i="1"/>
  <c r="L851" i="1"/>
  <c r="J852" i="1"/>
  <c r="K852" i="1"/>
  <c r="L852" i="1"/>
  <c r="J853" i="1"/>
  <c r="K853" i="1"/>
  <c r="L853" i="1"/>
  <c r="J854" i="1"/>
  <c r="K854" i="1"/>
  <c r="L854" i="1"/>
  <c r="J855" i="1"/>
  <c r="K855" i="1"/>
  <c r="L855" i="1"/>
  <c r="J856" i="1"/>
  <c r="K856" i="1"/>
  <c r="L856" i="1"/>
  <c r="J857" i="1"/>
  <c r="K857" i="1"/>
  <c r="L857" i="1"/>
  <c r="J858" i="1"/>
  <c r="K858" i="1"/>
  <c r="L858" i="1"/>
  <c r="J859" i="1"/>
  <c r="K859" i="1"/>
  <c r="L859" i="1"/>
  <c r="J860" i="1"/>
  <c r="K860" i="1"/>
  <c r="L860" i="1"/>
  <c r="J861" i="1"/>
  <c r="K861" i="1"/>
  <c r="L861" i="1"/>
  <c r="J862" i="1"/>
  <c r="K862" i="1"/>
  <c r="L862" i="1"/>
  <c r="J863" i="1"/>
  <c r="K863" i="1"/>
  <c r="L863" i="1"/>
  <c r="J864" i="1"/>
  <c r="K864" i="1"/>
  <c r="L864" i="1"/>
  <c r="J865" i="1"/>
  <c r="K865" i="1"/>
  <c r="L865" i="1"/>
  <c r="J866" i="1"/>
  <c r="K866" i="1"/>
  <c r="L866" i="1"/>
  <c r="J867" i="1"/>
  <c r="K867" i="1"/>
  <c r="L867" i="1"/>
  <c r="J868" i="1"/>
  <c r="K868" i="1"/>
  <c r="L868" i="1"/>
  <c r="J869" i="1"/>
  <c r="K869" i="1"/>
  <c r="L869" i="1"/>
  <c r="J870" i="1"/>
  <c r="K870" i="1"/>
  <c r="L870" i="1"/>
  <c r="J871" i="1"/>
  <c r="K871" i="1"/>
  <c r="L871" i="1"/>
  <c r="J872" i="1"/>
  <c r="K872" i="1"/>
  <c r="L872" i="1"/>
  <c r="J873" i="1"/>
  <c r="K873" i="1"/>
  <c r="L873" i="1"/>
  <c r="J874" i="1"/>
  <c r="K874" i="1"/>
  <c r="L874" i="1"/>
  <c r="J875" i="1"/>
  <c r="K875" i="1"/>
  <c r="L875" i="1"/>
  <c r="J876" i="1"/>
  <c r="K876" i="1"/>
  <c r="L876" i="1"/>
  <c r="J877" i="1"/>
  <c r="K877" i="1"/>
  <c r="L877" i="1"/>
  <c r="J878" i="1"/>
  <c r="K878" i="1"/>
  <c r="L878" i="1"/>
  <c r="J879" i="1"/>
  <c r="K879" i="1"/>
  <c r="L879" i="1"/>
  <c r="J880" i="1"/>
  <c r="K880" i="1"/>
  <c r="L880" i="1"/>
  <c r="J881" i="1"/>
  <c r="K881" i="1"/>
  <c r="L881" i="1"/>
  <c r="J882" i="1"/>
  <c r="K882" i="1"/>
  <c r="L882" i="1"/>
  <c r="J883" i="1"/>
  <c r="K883" i="1"/>
  <c r="L883" i="1"/>
  <c r="J884" i="1"/>
  <c r="K884" i="1"/>
  <c r="L884" i="1"/>
  <c r="J885" i="1"/>
  <c r="K885" i="1"/>
  <c r="L885" i="1"/>
  <c r="C82" i="15" l="1"/>
  <c r="D82" i="15"/>
  <c r="C20" i="15"/>
  <c r="D20" i="15"/>
  <c r="C51" i="15"/>
  <c r="D51" i="15"/>
  <c r="B83" i="15"/>
  <c r="N50" i="5"/>
  <c r="M50" i="5"/>
  <c r="D53" i="5"/>
  <c r="C53" i="5"/>
  <c r="S83" i="5"/>
  <c r="R83" i="5"/>
  <c r="H17" i="5"/>
  <c r="I17" i="5"/>
  <c r="D85" i="5"/>
  <c r="C85" i="5"/>
  <c r="I50" i="5"/>
  <c r="H50" i="5"/>
  <c r="A19" i="7"/>
  <c r="C18" i="7"/>
  <c r="D18" i="7"/>
  <c r="B18" i="7"/>
  <c r="N84" i="5"/>
  <c r="M84" i="5"/>
  <c r="R49" i="5"/>
  <c r="S49" i="5"/>
  <c r="I84" i="5"/>
  <c r="H84" i="5"/>
  <c r="R16" i="5"/>
  <c r="S16" i="5"/>
  <c r="N17" i="5"/>
  <c r="M17" i="5"/>
  <c r="B21" i="15"/>
  <c r="B52" i="15"/>
  <c r="E21" i="16"/>
  <c r="I21" i="16"/>
  <c r="G21" i="16"/>
  <c r="K21" i="16"/>
  <c r="B21" i="16"/>
  <c r="C21" i="16"/>
  <c r="F21" i="16"/>
  <c r="J21" i="16"/>
  <c r="A22" i="16"/>
  <c r="P17" i="5"/>
  <c r="Q16" i="5"/>
  <c r="K51" i="5"/>
  <c r="L50" i="5"/>
  <c r="A86" i="5"/>
  <c r="B85" i="5"/>
  <c r="F85" i="5"/>
  <c r="G84" i="5"/>
  <c r="A54" i="5"/>
  <c r="B53" i="5"/>
  <c r="F51" i="5"/>
  <c r="G50" i="5"/>
  <c r="P84" i="5"/>
  <c r="Q83" i="5"/>
  <c r="K85" i="5"/>
  <c r="L84" i="5"/>
  <c r="K18" i="5"/>
  <c r="L17" i="5"/>
  <c r="F18" i="5"/>
  <c r="G17" i="5"/>
  <c r="P50" i="5"/>
  <c r="Q49" i="5"/>
  <c r="A32" i="2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C52" i="15" l="1"/>
  <c r="D52" i="15"/>
  <c r="D83" i="15"/>
  <c r="C83" i="15"/>
  <c r="C21" i="15"/>
  <c r="D21" i="15"/>
  <c r="B84" i="15"/>
  <c r="N85" i="5"/>
  <c r="M85" i="5"/>
  <c r="N51" i="5"/>
  <c r="M51" i="5"/>
  <c r="D86" i="5"/>
  <c r="C86" i="5"/>
  <c r="A20" i="7"/>
  <c r="C19" i="7"/>
  <c r="D19" i="7"/>
  <c r="B19" i="7"/>
  <c r="S84" i="5"/>
  <c r="R84" i="5"/>
  <c r="S17" i="5"/>
  <c r="R17" i="5"/>
  <c r="H51" i="5"/>
  <c r="I51" i="5"/>
  <c r="N18" i="5"/>
  <c r="M18" i="5"/>
  <c r="S50" i="5"/>
  <c r="R50" i="5"/>
  <c r="D54" i="5"/>
  <c r="C54" i="5"/>
  <c r="H18" i="5"/>
  <c r="I18" i="5"/>
  <c r="I85" i="5"/>
  <c r="H85" i="5"/>
  <c r="B53" i="15"/>
  <c r="B22" i="15"/>
  <c r="I22" i="16"/>
  <c r="E22" i="16"/>
  <c r="K22" i="16"/>
  <c r="G22" i="16"/>
  <c r="F22" i="16"/>
  <c r="C22" i="16"/>
  <c r="J22" i="16"/>
  <c r="B22" i="16"/>
  <c r="A23" i="16"/>
  <c r="P18" i="5"/>
  <c r="Q17" i="5"/>
  <c r="K52" i="5"/>
  <c r="L51" i="5"/>
  <c r="F19" i="5"/>
  <c r="G18" i="5"/>
  <c r="F86" i="5"/>
  <c r="G85" i="5"/>
  <c r="F52" i="5"/>
  <c r="G51" i="5"/>
  <c r="P51" i="5"/>
  <c r="Q50" i="5"/>
  <c r="P85" i="5"/>
  <c r="Q84" i="5"/>
  <c r="A87" i="5"/>
  <c r="B86" i="5"/>
  <c r="K19" i="5"/>
  <c r="L18" i="5"/>
  <c r="K86" i="5"/>
  <c r="L85" i="5"/>
  <c r="A55" i="5"/>
  <c r="B54" i="5"/>
  <c r="A33" i="2"/>
  <c r="J187" i="1"/>
  <c r="K187" i="1"/>
  <c r="L187" i="1"/>
  <c r="J188" i="1"/>
  <c r="K188" i="1"/>
  <c r="L188" i="1"/>
  <c r="J189" i="1"/>
  <c r="K189" i="1"/>
  <c r="L189" i="1"/>
  <c r="J190" i="1"/>
  <c r="K190" i="1"/>
  <c r="L190" i="1"/>
  <c r="J191" i="1"/>
  <c r="K191" i="1"/>
  <c r="L191" i="1"/>
  <c r="J192" i="1"/>
  <c r="K192" i="1"/>
  <c r="L192" i="1"/>
  <c r="J193" i="1"/>
  <c r="K193" i="1"/>
  <c r="L193" i="1"/>
  <c r="J194" i="1"/>
  <c r="K194" i="1"/>
  <c r="L194" i="1"/>
  <c r="J195" i="1"/>
  <c r="K195" i="1"/>
  <c r="L195" i="1"/>
  <c r="J196" i="1"/>
  <c r="K196" i="1"/>
  <c r="L196" i="1"/>
  <c r="J197" i="1"/>
  <c r="K197" i="1"/>
  <c r="L197" i="1"/>
  <c r="J198" i="1"/>
  <c r="K198" i="1"/>
  <c r="L198" i="1"/>
  <c r="J199" i="1"/>
  <c r="K199" i="1"/>
  <c r="L199" i="1"/>
  <c r="J200" i="1"/>
  <c r="K200" i="1"/>
  <c r="L200" i="1"/>
  <c r="J201" i="1"/>
  <c r="K201" i="1"/>
  <c r="L201" i="1"/>
  <c r="J202" i="1"/>
  <c r="K202" i="1"/>
  <c r="L202" i="1"/>
  <c r="J203" i="1"/>
  <c r="K203" i="1"/>
  <c r="L203" i="1"/>
  <c r="J204" i="1"/>
  <c r="K204" i="1"/>
  <c r="L204" i="1"/>
  <c r="J205" i="1"/>
  <c r="K205" i="1"/>
  <c r="L205" i="1"/>
  <c r="J206" i="1"/>
  <c r="K206" i="1"/>
  <c r="L206" i="1"/>
  <c r="J207" i="1"/>
  <c r="K207" i="1"/>
  <c r="L207" i="1"/>
  <c r="J208" i="1"/>
  <c r="K208" i="1"/>
  <c r="L208" i="1"/>
  <c r="J209" i="1"/>
  <c r="K209" i="1"/>
  <c r="L209" i="1"/>
  <c r="J210" i="1"/>
  <c r="K210" i="1"/>
  <c r="L210" i="1"/>
  <c r="J211" i="1"/>
  <c r="K211" i="1"/>
  <c r="L211" i="1"/>
  <c r="J212" i="1"/>
  <c r="K212" i="1"/>
  <c r="L212" i="1"/>
  <c r="J213" i="1"/>
  <c r="K213" i="1"/>
  <c r="L213" i="1"/>
  <c r="J214" i="1"/>
  <c r="K214" i="1"/>
  <c r="L214" i="1"/>
  <c r="J215" i="1"/>
  <c r="K215" i="1"/>
  <c r="L215" i="1"/>
  <c r="J216" i="1"/>
  <c r="K216" i="1"/>
  <c r="L216" i="1"/>
  <c r="J217" i="1"/>
  <c r="K217" i="1"/>
  <c r="L217" i="1"/>
  <c r="J218" i="1"/>
  <c r="K218" i="1"/>
  <c r="L218" i="1"/>
  <c r="J219" i="1"/>
  <c r="K219" i="1"/>
  <c r="L219" i="1"/>
  <c r="J220" i="1"/>
  <c r="K220" i="1"/>
  <c r="L220" i="1"/>
  <c r="J221" i="1"/>
  <c r="K221" i="1"/>
  <c r="L221" i="1"/>
  <c r="J222" i="1"/>
  <c r="K222" i="1"/>
  <c r="L222" i="1"/>
  <c r="J223" i="1"/>
  <c r="K223" i="1"/>
  <c r="L223" i="1"/>
  <c r="J224" i="1"/>
  <c r="K224" i="1"/>
  <c r="L224" i="1"/>
  <c r="J225" i="1"/>
  <c r="K225" i="1"/>
  <c r="L225" i="1"/>
  <c r="J226" i="1"/>
  <c r="K226" i="1"/>
  <c r="L226" i="1"/>
  <c r="J227" i="1"/>
  <c r="K227" i="1"/>
  <c r="L227" i="1"/>
  <c r="J228" i="1"/>
  <c r="K228" i="1"/>
  <c r="L228" i="1"/>
  <c r="J229" i="1"/>
  <c r="K229" i="1"/>
  <c r="L229" i="1"/>
  <c r="J230" i="1"/>
  <c r="K230" i="1"/>
  <c r="L230" i="1"/>
  <c r="J231" i="1"/>
  <c r="K231" i="1"/>
  <c r="L231" i="1"/>
  <c r="J232" i="1"/>
  <c r="K232" i="1"/>
  <c r="L232" i="1"/>
  <c r="J233" i="1"/>
  <c r="K233" i="1"/>
  <c r="L233" i="1"/>
  <c r="J234" i="1"/>
  <c r="K234" i="1"/>
  <c r="L234" i="1"/>
  <c r="J235" i="1"/>
  <c r="K235" i="1"/>
  <c r="L235" i="1"/>
  <c r="J236" i="1"/>
  <c r="K236" i="1"/>
  <c r="L236" i="1"/>
  <c r="J237" i="1"/>
  <c r="K237" i="1"/>
  <c r="L237" i="1"/>
  <c r="J238" i="1"/>
  <c r="K238" i="1"/>
  <c r="L238" i="1"/>
  <c r="J239" i="1"/>
  <c r="K239" i="1"/>
  <c r="L239" i="1"/>
  <c r="J240" i="1"/>
  <c r="K240" i="1"/>
  <c r="L240" i="1"/>
  <c r="J241" i="1"/>
  <c r="K241" i="1"/>
  <c r="L241" i="1"/>
  <c r="J242" i="1"/>
  <c r="K242" i="1"/>
  <c r="L242" i="1"/>
  <c r="J243" i="1"/>
  <c r="K243" i="1"/>
  <c r="L243" i="1"/>
  <c r="J244" i="1"/>
  <c r="K244" i="1"/>
  <c r="L244" i="1"/>
  <c r="J245" i="1"/>
  <c r="K245" i="1"/>
  <c r="L245" i="1"/>
  <c r="J246" i="1"/>
  <c r="K246" i="1"/>
  <c r="L246" i="1"/>
  <c r="J247" i="1"/>
  <c r="K247" i="1"/>
  <c r="L247" i="1"/>
  <c r="J248" i="1"/>
  <c r="K248" i="1"/>
  <c r="L248" i="1"/>
  <c r="J249" i="1"/>
  <c r="K249" i="1"/>
  <c r="L249" i="1"/>
  <c r="J250" i="1"/>
  <c r="K250" i="1"/>
  <c r="L250" i="1"/>
  <c r="J251" i="1"/>
  <c r="K251" i="1"/>
  <c r="L251" i="1"/>
  <c r="J252" i="1"/>
  <c r="K252" i="1"/>
  <c r="L252" i="1"/>
  <c r="J253" i="1"/>
  <c r="K253" i="1"/>
  <c r="L253" i="1"/>
  <c r="J254" i="1"/>
  <c r="K254" i="1"/>
  <c r="L254" i="1"/>
  <c r="J255" i="1"/>
  <c r="K255" i="1"/>
  <c r="L255" i="1"/>
  <c r="J256" i="1"/>
  <c r="K256" i="1"/>
  <c r="L256" i="1"/>
  <c r="J257" i="1"/>
  <c r="K257" i="1"/>
  <c r="L257" i="1"/>
  <c r="J258" i="1"/>
  <c r="K258" i="1"/>
  <c r="L258" i="1"/>
  <c r="J259" i="1"/>
  <c r="K259" i="1"/>
  <c r="L259" i="1"/>
  <c r="J260" i="1"/>
  <c r="K260" i="1"/>
  <c r="L260" i="1"/>
  <c r="J261" i="1"/>
  <c r="K261" i="1"/>
  <c r="L261" i="1"/>
  <c r="J262" i="1"/>
  <c r="K262" i="1"/>
  <c r="L262" i="1"/>
  <c r="J263" i="1"/>
  <c r="K263" i="1"/>
  <c r="L263" i="1"/>
  <c r="J264" i="1"/>
  <c r="K264" i="1"/>
  <c r="L264" i="1"/>
  <c r="J265" i="1"/>
  <c r="K265" i="1"/>
  <c r="L265" i="1"/>
  <c r="J266" i="1"/>
  <c r="K266" i="1"/>
  <c r="L266" i="1"/>
  <c r="J267" i="1"/>
  <c r="K267" i="1"/>
  <c r="L267" i="1"/>
  <c r="J268" i="1"/>
  <c r="K268" i="1"/>
  <c r="L268" i="1"/>
  <c r="J269" i="1"/>
  <c r="K269" i="1"/>
  <c r="L269" i="1"/>
  <c r="J270" i="1"/>
  <c r="K270" i="1"/>
  <c r="L270" i="1"/>
  <c r="J271" i="1"/>
  <c r="K271" i="1"/>
  <c r="L271" i="1"/>
  <c r="J272" i="1"/>
  <c r="K272" i="1"/>
  <c r="L272" i="1"/>
  <c r="J273" i="1"/>
  <c r="K273" i="1"/>
  <c r="L273" i="1"/>
  <c r="J274" i="1"/>
  <c r="K274" i="1"/>
  <c r="L274" i="1"/>
  <c r="J275" i="1"/>
  <c r="K275" i="1"/>
  <c r="L275" i="1"/>
  <c r="J276" i="1"/>
  <c r="K276" i="1"/>
  <c r="L276" i="1"/>
  <c r="J277" i="1"/>
  <c r="K277" i="1"/>
  <c r="L277" i="1"/>
  <c r="J278" i="1"/>
  <c r="K278" i="1"/>
  <c r="L278" i="1"/>
  <c r="J279" i="1"/>
  <c r="K279" i="1"/>
  <c r="L279" i="1"/>
  <c r="J280" i="1"/>
  <c r="K280" i="1"/>
  <c r="L280" i="1"/>
  <c r="J281" i="1"/>
  <c r="K281" i="1"/>
  <c r="L281" i="1"/>
  <c r="J282" i="1"/>
  <c r="K282" i="1"/>
  <c r="L282" i="1"/>
  <c r="J283" i="1"/>
  <c r="K283" i="1"/>
  <c r="L283" i="1"/>
  <c r="J284" i="1"/>
  <c r="K284" i="1"/>
  <c r="L284" i="1"/>
  <c r="J285" i="1"/>
  <c r="K285" i="1"/>
  <c r="L285" i="1"/>
  <c r="J286" i="1"/>
  <c r="K286" i="1"/>
  <c r="L286" i="1"/>
  <c r="J287" i="1"/>
  <c r="K287" i="1"/>
  <c r="L287" i="1"/>
  <c r="J288" i="1"/>
  <c r="K288" i="1"/>
  <c r="L288" i="1"/>
  <c r="J289" i="1"/>
  <c r="K289" i="1"/>
  <c r="L289" i="1"/>
  <c r="J290" i="1"/>
  <c r="K290" i="1"/>
  <c r="L290" i="1"/>
  <c r="J291" i="1"/>
  <c r="K291" i="1"/>
  <c r="L291" i="1"/>
  <c r="J292" i="1"/>
  <c r="K292" i="1"/>
  <c r="L292" i="1"/>
  <c r="J293" i="1"/>
  <c r="K293" i="1"/>
  <c r="L293" i="1"/>
  <c r="J294" i="1"/>
  <c r="K294" i="1"/>
  <c r="L294" i="1"/>
  <c r="J295" i="1"/>
  <c r="K295" i="1"/>
  <c r="L295" i="1"/>
  <c r="J296" i="1"/>
  <c r="K296" i="1"/>
  <c r="L296" i="1"/>
  <c r="J297" i="1"/>
  <c r="K297" i="1"/>
  <c r="L297" i="1"/>
  <c r="J298" i="1"/>
  <c r="K298" i="1"/>
  <c r="L298" i="1"/>
  <c r="J299" i="1"/>
  <c r="K299" i="1"/>
  <c r="L299" i="1"/>
  <c r="J300" i="1"/>
  <c r="K300" i="1"/>
  <c r="L300" i="1"/>
  <c r="J301" i="1"/>
  <c r="K301" i="1"/>
  <c r="L301" i="1"/>
  <c r="J302" i="1"/>
  <c r="K302" i="1"/>
  <c r="L302" i="1"/>
  <c r="J303" i="1"/>
  <c r="K303" i="1"/>
  <c r="L303" i="1"/>
  <c r="J304" i="1"/>
  <c r="K304" i="1"/>
  <c r="L304" i="1"/>
  <c r="J305" i="1"/>
  <c r="K305" i="1"/>
  <c r="L305" i="1"/>
  <c r="J306" i="1"/>
  <c r="K306" i="1"/>
  <c r="L306" i="1"/>
  <c r="J307" i="1"/>
  <c r="K307" i="1"/>
  <c r="L307" i="1"/>
  <c r="J308" i="1"/>
  <c r="K308" i="1"/>
  <c r="L308" i="1"/>
  <c r="J309" i="1"/>
  <c r="K309" i="1"/>
  <c r="L309" i="1"/>
  <c r="J310" i="1"/>
  <c r="K310" i="1"/>
  <c r="L310" i="1"/>
  <c r="J311" i="1"/>
  <c r="K311" i="1"/>
  <c r="L311" i="1"/>
  <c r="J312" i="1"/>
  <c r="K312" i="1"/>
  <c r="L312" i="1"/>
  <c r="J313" i="1"/>
  <c r="K313" i="1"/>
  <c r="L313" i="1"/>
  <c r="J314" i="1"/>
  <c r="K314" i="1"/>
  <c r="L314" i="1"/>
  <c r="J315" i="1"/>
  <c r="K315" i="1"/>
  <c r="L315" i="1"/>
  <c r="J316" i="1"/>
  <c r="K316" i="1"/>
  <c r="L316" i="1"/>
  <c r="J317" i="1"/>
  <c r="K317" i="1"/>
  <c r="L317" i="1"/>
  <c r="J318" i="1"/>
  <c r="K318" i="1"/>
  <c r="L318" i="1"/>
  <c r="J319" i="1"/>
  <c r="K319" i="1"/>
  <c r="L319" i="1"/>
  <c r="J320" i="1"/>
  <c r="K320" i="1"/>
  <c r="L320" i="1"/>
  <c r="J321" i="1"/>
  <c r="K321" i="1"/>
  <c r="L321" i="1"/>
  <c r="J322" i="1"/>
  <c r="K322" i="1"/>
  <c r="L322" i="1"/>
  <c r="J323" i="1"/>
  <c r="K323" i="1"/>
  <c r="L323" i="1"/>
  <c r="J324" i="1"/>
  <c r="K324" i="1"/>
  <c r="L324" i="1"/>
  <c r="J325" i="1"/>
  <c r="K325" i="1"/>
  <c r="L325" i="1"/>
  <c r="J326" i="1"/>
  <c r="K326" i="1"/>
  <c r="L326" i="1"/>
  <c r="J327" i="1"/>
  <c r="K327" i="1"/>
  <c r="L327" i="1"/>
  <c r="J328" i="1"/>
  <c r="K328" i="1"/>
  <c r="L328" i="1"/>
  <c r="J329" i="1"/>
  <c r="K329" i="1"/>
  <c r="L329" i="1"/>
  <c r="J330" i="1"/>
  <c r="K330" i="1"/>
  <c r="L330" i="1"/>
  <c r="J331" i="1"/>
  <c r="K331" i="1"/>
  <c r="L331" i="1"/>
  <c r="J332" i="1"/>
  <c r="K332" i="1"/>
  <c r="L332" i="1"/>
  <c r="J333" i="1"/>
  <c r="K333" i="1"/>
  <c r="L333" i="1"/>
  <c r="J334" i="1"/>
  <c r="K334" i="1"/>
  <c r="L334" i="1"/>
  <c r="J335" i="1"/>
  <c r="K335" i="1"/>
  <c r="L335" i="1"/>
  <c r="J336" i="1"/>
  <c r="K336" i="1"/>
  <c r="L336" i="1"/>
  <c r="J337" i="1"/>
  <c r="K337" i="1"/>
  <c r="L337" i="1"/>
  <c r="J338" i="1"/>
  <c r="K338" i="1"/>
  <c r="L338" i="1"/>
  <c r="J339" i="1"/>
  <c r="K339" i="1"/>
  <c r="L339" i="1"/>
  <c r="J340" i="1"/>
  <c r="K340" i="1"/>
  <c r="L340" i="1"/>
  <c r="J341" i="1"/>
  <c r="K341" i="1"/>
  <c r="L341" i="1"/>
  <c r="J342" i="1"/>
  <c r="K342" i="1"/>
  <c r="L342" i="1"/>
  <c r="J343" i="1"/>
  <c r="K343" i="1"/>
  <c r="L343" i="1"/>
  <c r="J344" i="1"/>
  <c r="K344" i="1"/>
  <c r="L344" i="1"/>
  <c r="K345" i="1"/>
  <c r="L345" i="1"/>
  <c r="J346" i="1"/>
  <c r="K346" i="1"/>
  <c r="L346" i="1"/>
  <c r="J347" i="1"/>
  <c r="K347" i="1"/>
  <c r="L347" i="1"/>
  <c r="J348" i="1"/>
  <c r="K348" i="1"/>
  <c r="L348" i="1"/>
  <c r="J349" i="1"/>
  <c r="K349" i="1"/>
  <c r="L349" i="1"/>
  <c r="J350" i="1"/>
  <c r="K350" i="1"/>
  <c r="L350" i="1"/>
  <c r="J351" i="1"/>
  <c r="K351" i="1"/>
  <c r="L351" i="1"/>
  <c r="J352" i="1"/>
  <c r="K352" i="1"/>
  <c r="L352" i="1"/>
  <c r="J353" i="1"/>
  <c r="K353" i="1"/>
  <c r="L353" i="1"/>
  <c r="J354" i="1"/>
  <c r="K354" i="1"/>
  <c r="L354" i="1"/>
  <c r="J355" i="1"/>
  <c r="K355" i="1"/>
  <c r="L355" i="1"/>
  <c r="J356" i="1"/>
  <c r="K356" i="1"/>
  <c r="L356" i="1"/>
  <c r="J357" i="1"/>
  <c r="K357" i="1"/>
  <c r="L357" i="1"/>
  <c r="J358" i="1"/>
  <c r="K358" i="1"/>
  <c r="L358" i="1"/>
  <c r="J359" i="1"/>
  <c r="K359" i="1"/>
  <c r="L359" i="1"/>
  <c r="J360" i="1"/>
  <c r="K360" i="1"/>
  <c r="L360" i="1"/>
  <c r="J361" i="1"/>
  <c r="K361" i="1"/>
  <c r="L361" i="1"/>
  <c r="J362" i="1"/>
  <c r="K362" i="1"/>
  <c r="L362" i="1"/>
  <c r="J363" i="1"/>
  <c r="K363" i="1"/>
  <c r="L363" i="1"/>
  <c r="J364" i="1"/>
  <c r="K364" i="1"/>
  <c r="L364" i="1"/>
  <c r="J365" i="1"/>
  <c r="K365" i="1"/>
  <c r="L365" i="1"/>
  <c r="J366" i="1"/>
  <c r="K366" i="1"/>
  <c r="L366" i="1"/>
  <c r="J367" i="1"/>
  <c r="K367" i="1"/>
  <c r="L367" i="1"/>
  <c r="J368" i="1"/>
  <c r="K368" i="1"/>
  <c r="L368" i="1"/>
  <c r="J369" i="1"/>
  <c r="K369" i="1"/>
  <c r="L369" i="1"/>
  <c r="J370" i="1"/>
  <c r="K370" i="1"/>
  <c r="L370" i="1"/>
  <c r="J371" i="1"/>
  <c r="K371" i="1"/>
  <c r="L371" i="1"/>
  <c r="J372" i="1"/>
  <c r="K372" i="1"/>
  <c r="L372" i="1"/>
  <c r="J373" i="1"/>
  <c r="K373" i="1"/>
  <c r="L373" i="1"/>
  <c r="J374" i="1"/>
  <c r="K374" i="1"/>
  <c r="L374" i="1"/>
  <c r="J375" i="1"/>
  <c r="K375" i="1"/>
  <c r="L375" i="1"/>
  <c r="J376" i="1"/>
  <c r="K376" i="1"/>
  <c r="L376" i="1"/>
  <c r="J377" i="1"/>
  <c r="K377" i="1"/>
  <c r="L377" i="1"/>
  <c r="J378" i="1"/>
  <c r="K378" i="1"/>
  <c r="L378" i="1"/>
  <c r="J379" i="1"/>
  <c r="K379" i="1"/>
  <c r="L379" i="1"/>
  <c r="J380" i="1"/>
  <c r="K380" i="1"/>
  <c r="L380" i="1"/>
  <c r="J381" i="1"/>
  <c r="K381" i="1"/>
  <c r="L381" i="1"/>
  <c r="J382" i="1"/>
  <c r="K382" i="1"/>
  <c r="L382" i="1"/>
  <c r="J383" i="1"/>
  <c r="K383" i="1"/>
  <c r="L383" i="1"/>
  <c r="J384" i="1"/>
  <c r="K384" i="1"/>
  <c r="L384" i="1"/>
  <c r="J385" i="1"/>
  <c r="K385" i="1"/>
  <c r="L385" i="1"/>
  <c r="J386" i="1"/>
  <c r="K386" i="1"/>
  <c r="L386" i="1"/>
  <c r="J387" i="1"/>
  <c r="K387" i="1"/>
  <c r="L387" i="1"/>
  <c r="J388" i="1"/>
  <c r="K388" i="1"/>
  <c r="L388" i="1"/>
  <c r="J389" i="1"/>
  <c r="K389" i="1"/>
  <c r="L389" i="1"/>
  <c r="J390" i="1"/>
  <c r="K390" i="1"/>
  <c r="L390" i="1"/>
  <c r="J391" i="1"/>
  <c r="K391" i="1"/>
  <c r="L391" i="1"/>
  <c r="J392" i="1"/>
  <c r="K392" i="1"/>
  <c r="L392" i="1"/>
  <c r="J393" i="1"/>
  <c r="K393" i="1"/>
  <c r="L393" i="1"/>
  <c r="J394" i="1"/>
  <c r="K394" i="1"/>
  <c r="L394" i="1"/>
  <c r="J395" i="1"/>
  <c r="K395" i="1"/>
  <c r="L395" i="1"/>
  <c r="J396" i="1"/>
  <c r="K396" i="1"/>
  <c r="L396" i="1"/>
  <c r="J397" i="1"/>
  <c r="K397" i="1"/>
  <c r="L397" i="1"/>
  <c r="J398" i="1"/>
  <c r="K398" i="1"/>
  <c r="L398" i="1"/>
  <c r="J399" i="1"/>
  <c r="K399" i="1"/>
  <c r="L399" i="1"/>
  <c r="J400" i="1"/>
  <c r="K400" i="1"/>
  <c r="L400" i="1"/>
  <c r="J401" i="1"/>
  <c r="K401" i="1"/>
  <c r="L401" i="1"/>
  <c r="J402" i="1"/>
  <c r="K402" i="1"/>
  <c r="L402" i="1"/>
  <c r="J403" i="1"/>
  <c r="K403" i="1"/>
  <c r="L403" i="1"/>
  <c r="J404" i="1"/>
  <c r="K404" i="1"/>
  <c r="L404" i="1"/>
  <c r="J405" i="1"/>
  <c r="K405" i="1"/>
  <c r="L405" i="1"/>
  <c r="J406" i="1"/>
  <c r="K406" i="1"/>
  <c r="L406" i="1"/>
  <c r="J407" i="1"/>
  <c r="K407" i="1"/>
  <c r="L407" i="1"/>
  <c r="J408" i="1"/>
  <c r="K408" i="1"/>
  <c r="L408" i="1"/>
  <c r="J409" i="1"/>
  <c r="K409" i="1"/>
  <c r="L409" i="1"/>
  <c r="J410" i="1"/>
  <c r="K410" i="1"/>
  <c r="L410" i="1"/>
  <c r="J411" i="1"/>
  <c r="K411" i="1"/>
  <c r="L411" i="1"/>
  <c r="J412" i="1"/>
  <c r="K412" i="1"/>
  <c r="L412" i="1"/>
  <c r="J413" i="1"/>
  <c r="K413" i="1"/>
  <c r="L413" i="1"/>
  <c r="J414" i="1"/>
  <c r="K414" i="1"/>
  <c r="L414" i="1"/>
  <c r="J415" i="1"/>
  <c r="K415" i="1"/>
  <c r="L415" i="1"/>
  <c r="J416" i="1"/>
  <c r="K416" i="1"/>
  <c r="L416" i="1"/>
  <c r="J417" i="1"/>
  <c r="K417" i="1"/>
  <c r="L417" i="1"/>
  <c r="J418" i="1"/>
  <c r="K418" i="1"/>
  <c r="L418" i="1"/>
  <c r="J419" i="1"/>
  <c r="K419" i="1"/>
  <c r="L419" i="1"/>
  <c r="J420" i="1"/>
  <c r="K420" i="1"/>
  <c r="L420" i="1"/>
  <c r="J421" i="1"/>
  <c r="K421" i="1"/>
  <c r="L421" i="1"/>
  <c r="J422" i="1"/>
  <c r="K422" i="1"/>
  <c r="L422" i="1"/>
  <c r="J423" i="1"/>
  <c r="K423" i="1"/>
  <c r="L423" i="1"/>
  <c r="J424" i="1"/>
  <c r="K424" i="1"/>
  <c r="L424" i="1"/>
  <c r="J425" i="1"/>
  <c r="K425" i="1"/>
  <c r="L425" i="1"/>
  <c r="J426" i="1"/>
  <c r="K426" i="1"/>
  <c r="L426" i="1"/>
  <c r="J427" i="1"/>
  <c r="K427" i="1"/>
  <c r="L427" i="1"/>
  <c r="J428" i="1"/>
  <c r="K428" i="1"/>
  <c r="L428" i="1"/>
  <c r="J429" i="1"/>
  <c r="K429" i="1"/>
  <c r="L429" i="1"/>
  <c r="J430" i="1"/>
  <c r="K430" i="1"/>
  <c r="L430" i="1"/>
  <c r="J431" i="1"/>
  <c r="K431" i="1"/>
  <c r="L431" i="1"/>
  <c r="J432" i="1"/>
  <c r="K432" i="1"/>
  <c r="L432" i="1"/>
  <c r="J433" i="1"/>
  <c r="K433" i="1"/>
  <c r="L433" i="1"/>
  <c r="J434" i="1"/>
  <c r="K434" i="1"/>
  <c r="L434" i="1"/>
  <c r="J435" i="1"/>
  <c r="K435" i="1"/>
  <c r="L435" i="1"/>
  <c r="J436" i="1"/>
  <c r="K436" i="1"/>
  <c r="L436" i="1"/>
  <c r="J437" i="1"/>
  <c r="K437" i="1"/>
  <c r="L437" i="1"/>
  <c r="J438" i="1"/>
  <c r="K438" i="1"/>
  <c r="L438" i="1"/>
  <c r="J439" i="1"/>
  <c r="K439" i="1"/>
  <c r="L439" i="1"/>
  <c r="J440" i="1"/>
  <c r="K440" i="1"/>
  <c r="L440" i="1"/>
  <c r="J441" i="1"/>
  <c r="K441" i="1"/>
  <c r="L441" i="1"/>
  <c r="J442" i="1"/>
  <c r="K442" i="1"/>
  <c r="L442" i="1"/>
  <c r="J443" i="1"/>
  <c r="K443" i="1"/>
  <c r="L443" i="1"/>
  <c r="J444" i="1"/>
  <c r="K444" i="1"/>
  <c r="L444" i="1"/>
  <c r="J445" i="1"/>
  <c r="K445" i="1"/>
  <c r="L445" i="1"/>
  <c r="J446" i="1"/>
  <c r="K446" i="1"/>
  <c r="L446" i="1"/>
  <c r="J447" i="1"/>
  <c r="K447" i="1"/>
  <c r="L447" i="1"/>
  <c r="J448" i="1"/>
  <c r="K448" i="1"/>
  <c r="L448" i="1"/>
  <c r="J449" i="1"/>
  <c r="K449" i="1"/>
  <c r="L449" i="1"/>
  <c r="J450" i="1"/>
  <c r="K450" i="1"/>
  <c r="L450" i="1"/>
  <c r="J451" i="1"/>
  <c r="K451" i="1"/>
  <c r="L451" i="1"/>
  <c r="J452" i="1"/>
  <c r="K452" i="1"/>
  <c r="L452" i="1"/>
  <c r="J453" i="1"/>
  <c r="K453" i="1"/>
  <c r="L453" i="1"/>
  <c r="J454" i="1"/>
  <c r="K454" i="1"/>
  <c r="L454" i="1"/>
  <c r="J455" i="1"/>
  <c r="K455" i="1"/>
  <c r="L455" i="1"/>
  <c r="J456" i="1"/>
  <c r="K456" i="1"/>
  <c r="L456" i="1"/>
  <c r="J457" i="1"/>
  <c r="K457" i="1"/>
  <c r="L457" i="1"/>
  <c r="J458" i="1"/>
  <c r="K458" i="1"/>
  <c r="L458" i="1"/>
  <c r="J459" i="1"/>
  <c r="K459" i="1"/>
  <c r="L459" i="1"/>
  <c r="J460" i="1"/>
  <c r="K460" i="1"/>
  <c r="L460" i="1"/>
  <c r="J461" i="1"/>
  <c r="K461" i="1"/>
  <c r="L461" i="1"/>
  <c r="J462" i="1"/>
  <c r="K462" i="1"/>
  <c r="L462" i="1"/>
  <c r="J463" i="1"/>
  <c r="K463" i="1"/>
  <c r="L463" i="1"/>
  <c r="J464" i="1"/>
  <c r="K464" i="1"/>
  <c r="L464" i="1"/>
  <c r="J465" i="1"/>
  <c r="K465" i="1"/>
  <c r="L465" i="1"/>
  <c r="J466" i="1"/>
  <c r="K466" i="1"/>
  <c r="L466" i="1"/>
  <c r="J467" i="1"/>
  <c r="K467" i="1"/>
  <c r="L467" i="1"/>
  <c r="J468" i="1"/>
  <c r="K468" i="1"/>
  <c r="L468" i="1"/>
  <c r="J469" i="1"/>
  <c r="K469" i="1"/>
  <c r="L469" i="1"/>
  <c r="J470" i="1"/>
  <c r="K470" i="1"/>
  <c r="L470" i="1"/>
  <c r="J471" i="1"/>
  <c r="K471" i="1"/>
  <c r="L471" i="1"/>
  <c r="J472" i="1"/>
  <c r="K472" i="1"/>
  <c r="L472" i="1"/>
  <c r="J473" i="1"/>
  <c r="K473" i="1"/>
  <c r="L473" i="1"/>
  <c r="J474" i="1"/>
  <c r="K474" i="1"/>
  <c r="L474" i="1"/>
  <c r="J475" i="1"/>
  <c r="K475" i="1"/>
  <c r="L475" i="1"/>
  <c r="J476" i="1"/>
  <c r="K476" i="1"/>
  <c r="L476" i="1"/>
  <c r="J477" i="1"/>
  <c r="K477" i="1"/>
  <c r="L477" i="1"/>
  <c r="J478" i="1"/>
  <c r="K478" i="1"/>
  <c r="L478" i="1"/>
  <c r="J479" i="1"/>
  <c r="K479" i="1"/>
  <c r="L479" i="1"/>
  <c r="J480" i="1"/>
  <c r="K480" i="1"/>
  <c r="L480" i="1"/>
  <c r="J481" i="1"/>
  <c r="K481" i="1"/>
  <c r="L481" i="1"/>
  <c r="J482" i="1"/>
  <c r="K482" i="1"/>
  <c r="L482" i="1"/>
  <c r="J483" i="1"/>
  <c r="K483" i="1"/>
  <c r="L483" i="1"/>
  <c r="J484" i="1"/>
  <c r="K484" i="1"/>
  <c r="L484" i="1"/>
  <c r="J485" i="1"/>
  <c r="K485" i="1"/>
  <c r="L485" i="1"/>
  <c r="J486" i="1"/>
  <c r="K486" i="1"/>
  <c r="L486" i="1"/>
  <c r="J487" i="1"/>
  <c r="K487" i="1"/>
  <c r="L487" i="1"/>
  <c r="J488" i="1"/>
  <c r="K488" i="1"/>
  <c r="L488" i="1"/>
  <c r="J489" i="1"/>
  <c r="K489" i="1"/>
  <c r="L489" i="1"/>
  <c r="J490" i="1"/>
  <c r="K490" i="1"/>
  <c r="L490" i="1"/>
  <c r="J491" i="1"/>
  <c r="K491" i="1"/>
  <c r="L491" i="1"/>
  <c r="J492" i="1"/>
  <c r="K492" i="1"/>
  <c r="L492" i="1"/>
  <c r="J493" i="1"/>
  <c r="K493" i="1"/>
  <c r="L493" i="1"/>
  <c r="J494" i="1"/>
  <c r="K494" i="1"/>
  <c r="L494" i="1"/>
  <c r="J495" i="1"/>
  <c r="K495" i="1"/>
  <c r="L495" i="1"/>
  <c r="J496" i="1"/>
  <c r="K496" i="1"/>
  <c r="L496" i="1"/>
  <c r="J497" i="1"/>
  <c r="K497" i="1"/>
  <c r="L497" i="1"/>
  <c r="J498" i="1"/>
  <c r="K498" i="1"/>
  <c r="L498" i="1"/>
  <c r="J499" i="1"/>
  <c r="K499" i="1"/>
  <c r="L499" i="1"/>
  <c r="J500" i="1"/>
  <c r="K500" i="1"/>
  <c r="L500" i="1"/>
  <c r="J501" i="1"/>
  <c r="K501" i="1"/>
  <c r="L501" i="1"/>
  <c r="J502" i="1"/>
  <c r="K502" i="1"/>
  <c r="L502" i="1"/>
  <c r="J503" i="1"/>
  <c r="K503" i="1"/>
  <c r="L503" i="1"/>
  <c r="J504" i="1"/>
  <c r="K504" i="1"/>
  <c r="L504" i="1"/>
  <c r="J505" i="1"/>
  <c r="K505" i="1"/>
  <c r="L505" i="1"/>
  <c r="J506" i="1"/>
  <c r="K506" i="1"/>
  <c r="L506" i="1"/>
  <c r="J507" i="1"/>
  <c r="K507" i="1"/>
  <c r="L507" i="1"/>
  <c r="J508" i="1"/>
  <c r="K508" i="1"/>
  <c r="L508" i="1"/>
  <c r="J509" i="1"/>
  <c r="K509" i="1"/>
  <c r="L509" i="1"/>
  <c r="J510" i="1"/>
  <c r="K510" i="1"/>
  <c r="L510" i="1"/>
  <c r="J511" i="1"/>
  <c r="K511" i="1"/>
  <c r="L511" i="1"/>
  <c r="J512" i="1"/>
  <c r="K512" i="1"/>
  <c r="L512" i="1"/>
  <c r="J513" i="1"/>
  <c r="K513" i="1"/>
  <c r="L513" i="1"/>
  <c r="J514" i="1"/>
  <c r="K514" i="1"/>
  <c r="L514" i="1"/>
  <c r="J515" i="1"/>
  <c r="K515" i="1"/>
  <c r="L515" i="1"/>
  <c r="J516" i="1"/>
  <c r="K516" i="1"/>
  <c r="L516" i="1"/>
  <c r="J517" i="1"/>
  <c r="K517" i="1"/>
  <c r="L517" i="1"/>
  <c r="J518" i="1"/>
  <c r="K518" i="1"/>
  <c r="L518" i="1"/>
  <c r="J519" i="1"/>
  <c r="K519" i="1"/>
  <c r="L519" i="1"/>
  <c r="J520" i="1"/>
  <c r="K520" i="1"/>
  <c r="L520" i="1"/>
  <c r="J521" i="1"/>
  <c r="K521" i="1"/>
  <c r="L521" i="1"/>
  <c r="J522" i="1"/>
  <c r="K522" i="1"/>
  <c r="L522" i="1"/>
  <c r="J523" i="1"/>
  <c r="K523" i="1"/>
  <c r="L523" i="1"/>
  <c r="J524" i="1"/>
  <c r="K524" i="1"/>
  <c r="L524" i="1"/>
  <c r="J525" i="1"/>
  <c r="K525" i="1"/>
  <c r="L525" i="1"/>
  <c r="J526" i="1"/>
  <c r="K526" i="1"/>
  <c r="L526" i="1"/>
  <c r="J527" i="1"/>
  <c r="K527" i="1"/>
  <c r="L527" i="1"/>
  <c r="J528" i="1"/>
  <c r="K528" i="1"/>
  <c r="L528" i="1"/>
  <c r="J529" i="1"/>
  <c r="K529" i="1"/>
  <c r="L529" i="1"/>
  <c r="J530" i="1"/>
  <c r="K530" i="1"/>
  <c r="L530" i="1"/>
  <c r="J531" i="1"/>
  <c r="K531" i="1"/>
  <c r="L531" i="1"/>
  <c r="J532" i="1"/>
  <c r="K532" i="1"/>
  <c r="L532" i="1"/>
  <c r="J533" i="1"/>
  <c r="K533" i="1"/>
  <c r="L533" i="1"/>
  <c r="J534" i="1"/>
  <c r="K534" i="1"/>
  <c r="L534" i="1"/>
  <c r="J535" i="1"/>
  <c r="K535" i="1"/>
  <c r="L535" i="1"/>
  <c r="J536" i="1"/>
  <c r="K536" i="1"/>
  <c r="L536" i="1"/>
  <c r="J537" i="1"/>
  <c r="K537" i="1"/>
  <c r="L537" i="1"/>
  <c r="J538" i="1"/>
  <c r="K538" i="1"/>
  <c r="L538" i="1"/>
  <c r="J539" i="1"/>
  <c r="K539" i="1"/>
  <c r="L539" i="1"/>
  <c r="J540" i="1"/>
  <c r="K540" i="1"/>
  <c r="L540" i="1"/>
  <c r="J541" i="1"/>
  <c r="K541" i="1"/>
  <c r="L541" i="1"/>
  <c r="J542" i="1"/>
  <c r="K542" i="1"/>
  <c r="L542" i="1"/>
  <c r="J543" i="1"/>
  <c r="K543" i="1"/>
  <c r="L543" i="1"/>
  <c r="J544" i="1"/>
  <c r="K544" i="1"/>
  <c r="L544" i="1"/>
  <c r="J545" i="1"/>
  <c r="K545" i="1"/>
  <c r="L545" i="1"/>
  <c r="J546" i="1"/>
  <c r="K546" i="1"/>
  <c r="L546" i="1"/>
  <c r="J547" i="1"/>
  <c r="K547" i="1"/>
  <c r="L547" i="1"/>
  <c r="J548" i="1"/>
  <c r="K548" i="1"/>
  <c r="L548" i="1"/>
  <c r="J549" i="1"/>
  <c r="K549" i="1"/>
  <c r="L549" i="1"/>
  <c r="J550" i="1"/>
  <c r="K550" i="1"/>
  <c r="L550" i="1"/>
  <c r="J551" i="1"/>
  <c r="K551" i="1"/>
  <c r="L551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6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C84" i="15" l="1"/>
  <c r="D84" i="15"/>
  <c r="C22" i="15"/>
  <c r="D22" i="15"/>
  <c r="C53" i="15"/>
  <c r="D53" i="15"/>
  <c r="B85" i="15"/>
  <c r="N19" i="5"/>
  <c r="M19" i="5"/>
  <c r="H19" i="5"/>
  <c r="I19" i="5"/>
  <c r="A21" i="7"/>
  <c r="C20" i="7"/>
  <c r="D20" i="7"/>
  <c r="B20" i="7"/>
  <c r="C87" i="5"/>
  <c r="D87" i="5"/>
  <c r="N52" i="5"/>
  <c r="M52" i="5"/>
  <c r="S85" i="5"/>
  <c r="R85" i="5"/>
  <c r="S18" i="5"/>
  <c r="R18" i="5"/>
  <c r="S51" i="5"/>
  <c r="R51" i="5"/>
  <c r="D55" i="5"/>
  <c r="C55" i="5"/>
  <c r="I52" i="5"/>
  <c r="H52" i="5"/>
  <c r="M86" i="5"/>
  <c r="N86" i="5"/>
  <c r="I86" i="5"/>
  <c r="H86" i="5"/>
  <c r="B23" i="15"/>
  <c r="B54" i="15"/>
  <c r="E23" i="16"/>
  <c r="I23" i="16"/>
  <c r="K23" i="16"/>
  <c r="G23" i="16"/>
  <c r="B23" i="16"/>
  <c r="C23" i="16"/>
  <c r="J23" i="16"/>
  <c r="F23" i="16"/>
  <c r="A24" i="16"/>
  <c r="P19" i="5"/>
  <c r="Q18" i="5"/>
  <c r="A56" i="5"/>
  <c r="B55" i="5"/>
  <c r="K20" i="5"/>
  <c r="L19" i="5"/>
  <c r="P86" i="5"/>
  <c r="Q85" i="5"/>
  <c r="F53" i="5"/>
  <c r="G52" i="5"/>
  <c r="F20" i="5"/>
  <c r="G19" i="5"/>
  <c r="K87" i="5"/>
  <c r="L86" i="5"/>
  <c r="A88" i="5"/>
  <c r="B87" i="5"/>
  <c r="P52" i="5"/>
  <c r="Q51" i="5"/>
  <c r="F87" i="5"/>
  <c r="G86" i="5"/>
  <c r="K53" i="5"/>
  <c r="L52" i="5"/>
  <c r="A34" i="2"/>
  <c r="D85" i="15" l="1"/>
  <c r="C85" i="15"/>
  <c r="B86" i="15"/>
  <c r="C54" i="15"/>
  <c r="D54" i="15"/>
  <c r="C23" i="15"/>
  <c r="D23" i="15"/>
  <c r="N53" i="5"/>
  <c r="M53" i="5"/>
  <c r="I53" i="5"/>
  <c r="H53" i="5"/>
  <c r="H20" i="5"/>
  <c r="I20" i="5"/>
  <c r="I87" i="5"/>
  <c r="H87" i="5"/>
  <c r="S86" i="5"/>
  <c r="R86" i="5"/>
  <c r="A22" i="7"/>
  <c r="D21" i="7"/>
  <c r="C21" i="7"/>
  <c r="B21" i="7"/>
  <c r="S52" i="5"/>
  <c r="R52" i="5"/>
  <c r="N20" i="5"/>
  <c r="M20" i="5"/>
  <c r="D88" i="5"/>
  <c r="C88" i="5"/>
  <c r="D56" i="5"/>
  <c r="C56" i="5"/>
  <c r="N87" i="5"/>
  <c r="M87" i="5"/>
  <c r="S19" i="5"/>
  <c r="R19" i="5"/>
  <c r="B55" i="15"/>
  <c r="B24" i="15"/>
  <c r="E24" i="16"/>
  <c r="I24" i="16"/>
  <c r="G24" i="16"/>
  <c r="K24" i="16"/>
  <c r="F24" i="16"/>
  <c r="J24" i="16"/>
  <c r="B24" i="16"/>
  <c r="C24" i="16"/>
  <c r="A25" i="16"/>
  <c r="B87" i="15"/>
  <c r="P20" i="5"/>
  <c r="Q19" i="5"/>
  <c r="K54" i="5"/>
  <c r="L53" i="5"/>
  <c r="P53" i="5"/>
  <c r="Q52" i="5"/>
  <c r="K88" i="5"/>
  <c r="L87" i="5"/>
  <c r="F54" i="5"/>
  <c r="G53" i="5"/>
  <c r="K21" i="5"/>
  <c r="L20" i="5"/>
  <c r="F88" i="5"/>
  <c r="G87" i="5"/>
  <c r="A89" i="5"/>
  <c r="B88" i="5"/>
  <c r="F21" i="5"/>
  <c r="G20" i="5"/>
  <c r="P87" i="5"/>
  <c r="Q86" i="5"/>
  <c r="A57" i="5"/>
  <c r="B56" i="5"/>
  <c r="A35" i="2"/>
  <c r="D87" i="15" l="1"/>
  <c r="C87" i="15"/>
  <c r="C24" i="15"/>
  <c r="D24" i="15"/>
  <c r="C55" i="15"/>
  <c r="D55" i="15"/>
  <c r="C86" i="15"/>
  <c r="D86" i="15"/>
  <c r="N21" i="5"/>
  <c r="M21" i="5"/>
  <c r="N88" i="5"/>
  <c r="M88" i="5"/>
  <c r="I21" i="5"/>
  <c r="H21" i="5"/>
  <c r="S53" i="5"/>
  <c r="R53" i="5"/>
  <c r="S87" i="5"/>
  <c r="R87" i="5"/>
  <c r="D89" i="5"/>
  <c r="C89" i="5"/>
  <c r="M54" i="5"/>
  <c r="N54" i="5"/>
  <c r="I88" i="5"/>
  <c r="H88" i="5"/>
  <c r="S20" i="5"/>
  <c r="R20" i="5"/>
  <c r="A23" i="7"/>
  <c r="C22" i="7"/>
  <c r="D22" i="7"/>
  <c r="B22" i="7"/>
  <c r="D57" i="5"/>
  <c r="C57" i="5"/>
  <c r="H54" i="5"/>
  <c r="I54" i="5"/>
  <c r="B25" i="15"/>
  <c r="B56" i="15"/>
  <c r="I25" i="16"/>
  <c r="E25" i="16"/>
  <c r="G25" i="16"/>
  <c r="K25" i="16"/>
  <c r="B25" i="16"/>
  <c r="J25" i="16"/>
  <c r="C25" i="16"/>
  <c r="F25" i="16"/>
  <c r="A26" i="16"/>
  <c r="B88" i="15"/>
  <c r="P21" i="5"/>
  <c r="Q20" i="5"/>
  <c r="A58" i="5"/>
  <c r="B57" i="5"/>
  <c r="F22" i="5"/>
  <c r="G21" i="5"/>
  <c r="F89" i="5"/>
  <c r="G88" i="5"/>
  <c r="F55" i="5"/>
  <c r="G54" i="5"/>
  <c r="P54" i="5"/>
  <c r="Q53" i="5"/>
  <c r="P88" i="5"/>
  <c r="Q87" i="5"/>
  <c r="A90" i="5"/>
  <c r="B89" i="5"/>
  <c r="K22" i="5"/>
  <c r="L21" i="5"/>
  <c r="K89" i="5"/>
  <c r="L88" i="5"/>
  <c r="K55" i="5"/>
  <c r="L54" i="5"/>
  <c r="A36" i="2"/>
  <c r="C25" i="15" l="1"/>
  <c r="D25" i="15"/>
  <c r="C88" i="15"/>
  <c r="D88" i="15"/>
  <c r="D56" i="15"/>
  <c r="C56" i="15"/>
  <c r="N89" i="5"/>
  <c r="M89" i="5"/>
  <c r="I89" i="5"/>
  <c r="H89" i="5"/>
  <c r="N22" i="5"/>
  <c r="M22" i="5"/>
  <c r="H22" i="5"/>
  <c r="I22" i="5"/>
  <c r="A24" i="7"/>
  <c r="D23" i="7"/>
  <c r="C23" i="7"/>
  <c r="B23" i="7"/>
  <c r="N55" i="5"/>
  <c r="M55" i="5"/>
  <c r="D90" i="5"/>
  <c r="C90" i="5"/>
  <c r="D58" i="5"/>
  <c r="C58" i="5"/>
  <c r="S88" i="5"/>
  <c r="R88" i="5"/>
  <c r="R21" i="5"/>
  <c r="S21" i="5"/>
  <c r="S54" i="5"/>
  <c r="R54" i="5"/>
  <c r="I55" i="5"/>
  <c r="H55" i="5"/>
  <c r="B26" i="15"/>
  <c r="B57" i="15"/>
  <c r="I26" i="16"/>
  <c r="E26" i="16"/>
  <c r="G26" i="16"/>
  <c r="K26" i="16"/>
  <c r="F26" i="16"/>
  <c r="J26" i="16"/>
  <c r="B26" i="16"/>
  <c r="C26" i="16"/>
  <c r="A27" i="16"/>
  <c r="B89" i="15"/>
  <c r="P22" i="5"/>
  <c r="Q21" i="5"/>
  <c r="K90" i="5"/>
  <c r="L89" i="5"/>
  <c r="A91" i="5"/>
  <c r="B90" i="5"/>
  <c r="P55" i="5"/>
  <c r="Q54" i="5"/>
  <c r="F90" i="5"/>
  <c r="G89" i="5"/>
  <c r="A59" i="5"/>
  <c r="B58" i="5"/>
  <c r="K56" i="5"/>
  <c r="L55" i="5"/>
  <c r="K23" i="5"/>
  <c r="L22" i="5"/>
  <c r="P89" i="5"/>
  <c r="Q88" i="5"/>
  <c r="F56" i="5"/>
  <c r="G55" i="5"/>
  <c r="F23" i="5"/>
  <c r="G22" i="5"/>
  <c r="A37" i="2"/>
  <c r="D26" i="15" l="1"/>
  <c r="C26" i="15"/>
  <c r="D89" i="15"/>
  <c r="C89" i="15"/>
  <c r="C57" i="15"/>
  <c r="D57" i="15"/>
  <c r="N56" i="5"/>
  <c r="M56" i="5"/>
  <c r="S22" i="5"/>
  <c r="R22" i="5"/>
  <c r="D59" i="5"/>
  <c r="C59" i="5"/>
  <c r="A25" i="7"/>
  <c r="D24" i="7"/>
  <c r="B24" i="7"/>
  <c r="C24" i="7"/>
  <c r="S89" i="5"/>
  <c r="R89" i="5"/>
  <c r="D91" i="5"/>
  <c r="C91" i="5"/>
  <c r="I23" i="5"/>
  <c r="H23" i="5"/>
  <c r="I90" i="5"/>
  <c r="H90" i="5"/>
  <c r="S55" i="5"/>
  <c r="R55" i="5"/>
  <c r="N23" i="5"/>
  <c r="M23" i="5"/>
  <c r="N90" i="5"/>
  <c r="M90" i="5"/>
  <c r="I56" i="5"/>
  <c r="H56" i="5"/>
  <c r="B27" i="15"/>
  <c r="B58" i="15"/>
  <c r="E27" i="16"/>
  <c r="I27" i="16"/>
  <c r="G27" i="16"/>
  <c r="K27" i="16"/>
  <c r="J27" i="16"/>
  <c r="B27" i="16"/>
  <c r="C27" i="16"/>
  <c r="F27" i="16"/>
  <c r="A28" i="16"/>
  <c r="B90" i="15"/>
  <c r="P23" i="5"/>
  <c r="Q22" i="5"/>
  <c r="F24" i="5"/>
  <c r="G23" i="5"/>
  <c r="P90" i="5"/>
  <c r="Q89" i="5"/>
  <c r="K57" i="5"/>
  <c r="L56" i="5"/>
  <c r="F91" i="5"/>
  <c r="G90" i="5"/>
  <c r="A92" i="5"/>
  <c r="B91" i="5"/>
  <c r="F57" i="5"/>
  <c r="G56" i="5"/>
  <c r="K24" i="5"/>
  <c r="L23" i="5"/>
  <c r="A60" i="5"/>
  <c r="B59" i="5"/>
  <c r="P56" i="5"/>
  <c r="Q55" i="5"/>
  <c r="K91" i="5"/>
  <c r="L90" i="5"/>
  <c r="A38" i="2"/>
  <c r="C90" i="15" l="1"/>
  <c r="D90" i="15"/>
  <c r="C58" i="15"/>
  <c r="D58" i="15"/>
  <c r="C27" i="15"/>
  <c r="D27" i="15"/>
  <c r="S90" i="5"/>
  <c r="R90" i="5"/>
  <c r="I57" i="5"/>
  <c r="H57" i="5"/>
  <c r="S23" i="5"/>
  <c r="R23" i="5"/>
  <c r="D92" i="5"/>
  <c r="C92" i="5"/>
  <c r="A26" i="7"/>
  <c r="D25" i="7"/>
  <c r="C25" i="7"/>
  <c r="B25" i="7"/>
  <c r="D60" i="5"/>
  <c r="C60" i="5"/>
  <c r="N91" i="5"/>
  <c r="M91" i="5"/>
  <c r="I91" i="5"/>
  <c r="H91" i="5"/>
  <c r="S56" i="5"/>
  <c r="R56" i="5"/>
  <c r="N57" i="5"/>
  <c r="M57" i="5"/>
  <c r="N24" i="5"/>
  <c r="M24" i="5"/>
  <c r="I24" i="5"/>
  <c r="H24" i="5"/>
  <c r="B28" i="15"/>
  <c r="B59" i="15"/>
  <c r="E28" i="16"/>
  <c r="I28" i="16"/>
  <c r="K28" i="16"/>
  <c r="G28" i="16"/>
  <c r="F28" i="16"/>
  <c r="C28" i="16"/>
  <c r="J28" i="16"/>
  <c r="B28" i="16"/>
  <c r="A29" i="16"/>
  <c r="B91" i="15"/>
  <c r="P24" i="5"/>
  <c r="Q23" i="5"/>
  <c r="P57" i="5"/>
  <c r="Q56" i="5"/>
  <c r="K25" i="5"/>
  <c r="L24" i="5"/>
  <c r="A93" i="5"/>
  <c r="B92" i="5"/>
  <c r="K58" i="5"/>
  <c r="L57" i="5"/>
  <c r="F25" i="5"/>
  <c r="G24" i="5"/>
  <c r="A61" i="5"/>
  <c r="B60" i="5"/>
  <c r="P91" i="5"/>
  <c r="Q90" i="5"/>
  <c r="K92" i="5"/>
  <c r="L91" i="5"/>
  <c r="F58" i="5"/>
  <c r="G57" i="5"/>
  <c r="F92" i="5"/>
  <c r="G91" i="5"/>
  <c r="A39" i="2"/>
  <c r="D28" i="15" l="1"/>
  <c r="C28" i="15"/>
  <c r="C91" i="15"/>
  <c r="D91" i="15"/>
  <c r="C59" i="15"/>
  <c r="D59" i="15"/>
  <c r="I58" i="5"/>
  <c r="H58" i="5"/>
  <c r="D93" i="5"/>
  <c r="C93" i="5"/>
  <c r="D61" i="5"/>
  <c r="C61" i="5"/>
  <c r="S24" i="5"/>
  <c r="R24" i="5"/>
  <c r="A27" i="7"/>
  <c r="C26" i="7"/>
  <c r="D26" i="7"/>
  <c r="B26" i="7"/>
  <c r="I25" i="5"/>
  <c r="H25" i="5"/>
  <c r="I92" i="5"/>
  <c r="H92" i="5"/>
  <c r="N58" i="5"/>
  <c r="M58" i="5"/>
  <c r="N92" i="5"/>
  <c r="M92" i="5"/>
  <c r="N25" i="5"/>
  <c r="M25" i="5"/>
  <c r="S91" i="5"/>
  <c r="R91" i="5"/>
  <c r="S57" i="5"/>
  <c r="R57" i="5"/>
  <c r="B60" i="15"/>
  <c r="B29" i="15"/>
  <c r="I29" i="16"/>
  <c r="E29" i="16"/>
  <c r="G29" i="16"/>
  <c r="K29" i="16"/>
  <c r="J29" i="16"/>
  <c r="B29" i="16"/>
  <c r="C29" i="16"/>
  <c r="F29" i="16"/>
  <c r="A30" i="16"/>
  <c r="B92" i="15"/>
  <c r="P25" i="5"/>
  <c r="Q24" i="5"/>
  <c r="F93" i="5"/>
  <c r="G92" i="5"/>
  <c r="K93" i="5"/>
  <c r="L92" i="5"/>
  <c r="A62" i="5"/>
  <c r="B61" i="5"/>
  <c r="K59" i="5"/>
  <c r="L58" i="5"/>
  <c r="K26" i="5"/>
  <c r="L25" i="5"/>
  <c r="F59" i="5"/>
  <c r="G58" i="5"/>
  <c r="P92" i="5"/>
  <c r="Q91" i="5"/>
  <c r="F26" i="5"/>
  <c r="G25" i="5"/>
  <c r="A94" i="5"/>
  <c r="B93" i="5"/>
  <c r="P58" i="5"/>
  <c r="Q57" i="5"/>
  <c r="A40" i="2"/>
  <c r="C92" i="15" l="1"/>
  <c r="D92" i="15"/>
  <c r="C29" i="15"/>
  <c r="D29" i="15"/>
  <c r="C60" i="15"/>
  <c r="D60" i="15"/>
  <c r="S92" i="5"/>
  <c r="R92" i="5"/>
  <c r="I93" i="5"/>
  <c r="H93" i="5"/>
  <c r="H59" i="5"/>
  <c r="I59" i="5"/>
  <c r="S25" i="5"/>
  <c r="R25" i="5"/>
  <c r="A28" i="7"/>
  <c r="D27" i="7"/>
  <c r="C27" i="7"/>
  <c r="B27" i="7"/>
  <c r="S58" i="5"/>
  <c r="R58" i="5"/>
  <c r="N59" i="5"/>
  <c r="M59" i="5"/>
  <c r="N26" i="5"/>
  <c r="M26" i="5"/>
  <c r="D94" i="5"/>
  <c r="C94" i="5"/>
  <c r="D62" i="5"/>
  <c r="C62" i="5"/>
  <c r="I26" i="5"/>
  <c r="H26" i="5"/>
  <c r="N93" i="5"/>
  <c r="M93" i="5"/>
  <c r="B61" i="15"/>
  <c r="B30" i="15"/>
  <c r="I30" i="16"/>
  <c r="E30" i="16"/>
  <c r="K30" i="16"/>
  <c r="G30" i="16"/>
  <c r="F30" i="16"/>
  <c r="J30" i="16"/>
  <c r="B30" i="16"/>
  <c r="C30" i="16"/>
  <c r="A31" i="16"/>
  <c r="B93" i="15"/>
  <c r="P26" i="5"/>
  <c r="Q25" i="5"/>
  <c r="P59" i="5"/>
  <c r="Q58" i="5"/>
  <c r="F27" i="5"/>
  <c r="G26" i="5"/>
  <c r="F60" i="5"/>
  <c r="G59" i="5"/>
  <c r="K60" i="5"/>
  <c r="L59" i="5"/>
  <c r="K94" i="5"/>
  <c r="L93" i="5"/>
  <c r="A95" i="5"/>
  <c r="B94" i="5"/>
  <c r="P93" i="5"/>
  <c r="Q92" i="5"/>
  <c r="K27" i="5"/>
  <c r="L26" i="5"/>
  <c r="A63" i="5"/>
  <c r="B62" i="5"/>
  <c r="F94" i="5"/>
  <c r="G93" i="5"/>
  <c r="A41" i="2"/>
  <c r="C61" i="15" l="1"/>
  <c r="D61" i="15"/>
  <c r="C30" i="15"/>
  <c r="D30" i="15"/>
  <c r="B94" i="15"/>
  <c r="D93" i="15"/>
  <c r="C93" i="15"/>
  <c r="S93" i="5"/>
  <c r="R93" i="5"/>
  <c r="S59" i="5"/>
  <c r="R59" i="5"/>
  <c r="N27" i="5"/>
  <c r="M27" i="5"/>
  <c r="I27" i="5"/>
  <c r="H27" i="5"/>
  <c r="I94" i="5"/>
  <c r="H94" i="5"/>
  <c r="N60" i="5"/>
  <c r="M60" i="5"/>
  <c r="A29" i="7"/>
  <c r="C28" i="7"/>
  <c r="D28" i="7"/>
  <c r="B28" i="7"/>
  <c r="D95" i="5"/>
  <c r="C95" i="5"/>
  <c r="S26" i="5"/>
  <c r="R26" i="5"/>
  <c r="N94" i="5"/>
  <c r="M94" i="5"/>
  <c r="D63" i="5"/>
  <c r="C63" i="5"/>
  <c r="I60" i="5"/>
  <c r="H60" i="5"/>
  <c r="B62" i="15"/>
  <c r="B31" i="15"/>
  <c r="E31" i="16"/>
  <c r="I31" i="16"/>
  <c r="K31" i="16"/>
  <c r="G31" i="16"/>
  <c r="B31" i="16"/>
  <c r="C31" i="16"/>
  <c r="F31" i="16"/>
  <c r="J31" i="16"/>
  <c r="A32" i="16"/>
  <c r="P27" i="5"/>
  <c r="Q26" i="5"/>
  <c r="F95" i="5"/>
  <c r="G94" i="5"/>
  <c r="K28" i="5"/>
  <c r="L27" i="5"/>
  <c r="A96" i="5"/>
  <c r="B95" i="5"/>
  <c r="K61" i="5"/>
  <c r="L60" i="5"/>
  <c r="F28" i="5"/>
  <c r="G27" i="5"/>
  <c r="A64" i="5"/>
  <c r="B63" i="5"/>
  <c r="K95" i="5"/>
  <c r="L94" i="5"/>
  <c r="P60" i="5"/>
  <c r="Q59" i="5"/>
  <c r="P94" i="5"/>
  <c r="Q93" i="5"/>
  <c r="F61" i="5"/>
  <c r="G60" i="5"/>
  <c r="A42" i="2"/>
  <c r="C31" i="15" l="1"/>
  <c r="D31" i="15"/>
  <c r="B95" i="15"/>
  <c r="B96" i="15" s="1"/>
  <c r="C94" i="15"/>
  <c r="D94" i="15"/>
  <c r="B63" i="15"/>
  <c r="D62" i="15"/>
  <c r="C62" i="15"/>
  <c r="B32" i="15"/>
  <c r="H28" i="5"/>
  <c r="I28" i="5"/>
  <c r="I61" i="5"/>
  <c r="H61" i="5"/>
  <c r="N61" i="5"/>
  <c r="M61" i="5"/>
  <c r="S60" i="5"/>
  <c r="R60" i="5"/>
  <c r="M28" i="5"/>
  <c r="N28" i="5"/>
  <c r="S94" i="5"/>
  <c r="R94" i="5"/>
  <c r="D96" i="5"/>
  <c r="C96" i="5"/>
  <c r="M95" i="5"/>
  <c r="N95" i="5"/>
  <c r="I95" i="5"/>
  <c r="H95" i="5"/>
  <c r="D64" i="5"/>
  <c r="C64" i="5"/>
  <c r="S27" i="5"/>
  <c r="R27" i="5"/>
  <c r="A30" i="7"/>
  <c r="C29" i="7"/>
  <c r="B29" i="7"/>
  <c r="D29" i="7"/>
  <c r="E32" i="16"/>
  <c r="I32" i="16"/>
  <c r="G32" i="16"/>
  <c r="K32" i="16"/>
  <c r="F32" i="16"/>
  <c r="B32" i="16"/>
  <c r="J32" i="16"/>
  <c r="C32" i="16"/>
  <c r="P28" i="5"/>
  <c r="Q27" i="5"/>
  <c r="F62" i="5"/>
  <c r="G61" i="5"/>
  <c r="K62" i="5"/>
  <c r="L61" i="5"/>
  <c r="P95" i="5"/>
  <c r="Q94" i="5"/>
  <c r="K96" i="5"/>
  <c r="L95" i="5"/>
  <c r="F29" i="5"/>
  <c r="G28" i="5"/>
  <c r="A97" i="5"/>
  <c r="B96" i="5"/>
  <c r="F96" i="5"/>
  <c r="G95" i="5"/>
  <c r="P61" i="5"/>
  <c r="Q60" i="5"/>
  <c r="A65" i="5"/>
  <c r="B64" i="5"/>
  <c r="K29" i="5"/>
  <c r="L28" i="5"/>
  <c r="C96" i="15" l="1"/>
  <c r="D96" i="15"/>
  <c r="B33" i="15"/>
  <c r="B34" i="15" s="1"/>
  <c r="C32" i="15"/>
  <c r="D32" i="15"/>
  <c r="C95" i="15"/>
  <c r="D95" i="15"/>
  <c r="B64" i="15"/>
  <c r="B65" i="15" s="1"/>
  <c r="C63" i="15"/>
  <c r="D63" i="15"/>
  <c r="D65" i="5"/>
  <c r="C65" i="5"/>
  <c r="H29" i="5"/>
  <c r="I29" i="5"/>
  <c r="A31" i="7"/>
  <c r="C30" i="7"/>
  <c r="D30" i="7"/>
  <c r="B30" i="7"/>
  <c r="I96" i="5"/>
  <c r="H96" i="5"/>
  <c r="I62" i="5"/>
  <c r="H62" i="5"/>
  <c r="N29" i="5"/>
  <c r="M29" i="5"/>
  <c r="N96" i="5"/>
  <c r="M96" i="5"/>
  <c r="S95" i="5"/>
  <c r="R95" i="5"/>
  <c r="D97" i="5"/>
  <c r="C97" i="5"/>
  <c r="R28" i="5"/>
  <c r="S28" i="5"/>
  <c r="R61" i="5"/>
  <c r="S61" i="5"/>
  <c r="N62" i="5"/>
  <c r="M62" i="5"/>
  <c r="P29" i="5"/>
  <c r="Q28" i="5"/>
  <c r="K30" i="5"/>
  <c r="L29" i="5"/>
  <c r="P62" i="5"/>
  <c r="Q61" i="5"/>
  <c r="A98" i="5"/>
  <c r="B97" i="5"/>
  <c r="K97" i="5"/>
  <c r="L96" i="5"/>
  <c r="K63" i="5"/>
  <c r="L62" i="5"/>
  <c r="A66" i="5"/>
  <c r="B65" i="5"/>
  <c r="F97" i="5"/>
  <c r="G96" i="5"/>
  <c r="F30" i="5"/>
  <c r="G29" i="5"/>
  <c r="P96" i="5"/>
  <c r="Q95" i="5"/>
  <c r="F63" i="5"/>
  <c r="G62" i="5"/>
  <c r="C65" i="15" l="1"/>
  <c r="D65" i="15"/>
  <c r="D34" i="15"/>
  <c r="C34" i="15"/>
  <c r="C64" i="15"/>
  <c r="D64" i="15"/>
  <c r="C33" i="15"/>
  <c r="D33" i="15"/>
  <c r="I63" i="5"/>
  <c r="H63" i="5"/>
  <c r="N97" i="5"/>
  <c r="M97" i="5"/>
  <c r="H30" i="5"/>
  <c r="I30" i="5"/>
  <c r="S62" i="5"/>
  <c r="R62" i="5"/>
  <c r="D66" i="5"/>
  <c r="C66" i="5"/>
  <c r="S29" i="5"/>
  <c r="R29" i="5"/>
  <c r="A32" i="7"/>
  <c r="C31" i="7"/>
  <c r="D31" i="7"/>
  <c r="B31" i="7"/>
  <c r="I97" i="5"/>
  <c r="H97" i="5"/>
  <c r="N63" i="5"/>
  <c r="M63" i="5"/>
  <c r="S96" i="5"/>
  <c r="R96" i="5"/>
  <c r="D98" i="5"/>
  <c r="C98" i="5"/>
  <c r="N30" i="5"/>
  <c r="M30" i="5"/>
  <c r="P30" i="5"/>
  <c r="Q29" i="5"/>
  <c r="P97" i="5"/>
  <c r="Q96" i="5"/>
  <c r="F98" i="5"/>
  <c r="G97" i="5"/>
  <c r="K64" i="5"/>
  <c r="L63" i="5"/>
  <c r="A99" i="5"/>
  <c r="B98" i="5"/>
  <c r="K31" i="5"/>
  <c r="L30" i="5"/>
  <c r="F64" i="5"/>
  <c r="G63" i="5"/>
  <c r="G30" i="5"/>
  <c r="A67" i="5"/>
  <c r="B66" i="5"/>
  <c r="K98" i="5"/>
  <c r="L97" i="5"/>
  <c r="P63" i="5"/>
  <c r="Q62" i="5"/>
  <c r="C99" i="5" l="1"/>
  <c r="D99" i="5"/>
  <c r="N64" i="5"/>
  <c r="M64" i="5"/>
  <c r="S97" i="5"/>
  <c r="R97" i="5"/>
  <c r="I64" i="5"/>
  <c r="H64" i="5"/>
  <c r="S30" i="5"/>
  <c r="R30" i="5"/>
  <c r="N31" i="5"/>
  <c r="M31" i="5"/>
  <c r="I98" i="5"/>
  <c r="H98" i="5"/>
  <c r="S63" i="5"/>
  <c r="R63" i="5"/>
  <c r="M98" i="5"/>
  <c r="N98" i="5"/>
  <c r="D67" i="5"/>
  <c r="C67" i="5"/>
  <c r="A33" i="7"/>
  <c r="C32" i="7"/>
  <c r="D32" i="7"/>
  <c r="B32" i="7"/>
  <c r="G46" i="2"/>
  <c r="P31" i="5"/>
  <c r="Q30" i="5"/>
  <c r="F65" i="5"/>
  <c r="G64" i="5"/>
  <c r="A100" i="5"/>
  <c r="B99" i="5"/>
  <c r="F99" i="5"/>
  <c r="G98" i="5"/>
  <c r="K99" i="5"/>
  <c r="L98" i="5"/>
  <c r="B67" i="5"/>
  <c r="P64" i="5"/>
  <c r="Q63" i="5"/>
  <c r="K32" i="5"/>
  <c r="L31" i="5"/>
  <c r="K65" i="5"/>
  <c r="L64" i="5"/>
  <c r="P98" i="5"/>
  <c r="Q97" i="5"/>
  <c r="S64" i="5" l="1"/>
  <c r="R64" i="5"/>
  <c r="N99" i="5"/>
  <c r="M99" i="5"/>
  <c r="A34" i="7"/>
  <c r="D33" i="7"/>
  <c r="B33" i="7"/>
  <c r="C33" i="7"/>
  <c r="I99" i="5"/>
  <c r="H99" i="5"/>
  <c r="I65" i="5"/>
  <c r="H65" i="5"/>
  <c r="D100" i="5"/>
  <c r="C100" i="5"/>
  <c r="N65" i="5"/>
  <c r="M65" i="5"/>
  <c r="N32" i="5"/>
  <c r="M32" i="5"/>
  <c r="S31" i="5"/>
  <c r="R31" i="5"/>
  <c r="S98" i="5"/>
  <c r="R98" i="5"/>
  <c r="D46" i="2"/>
  <c r="C46" i="2"/>
  <c r="E46" i="2"/>
  <c r="P32" i="5"/>
  <c r="Q31" i="5"/>
  <c r="F100" i="5"/>
  <c r="G99" i="5"/>
  <c r="F66" i="5"/>
  <c r="G65" i="5"/>
  <c r="P99" i="5"/>
  <c r="Q98" i="5"/>
  <c r="K33" i="5"/>
  <c r="L32" i="5"/>
  <c r="K100" i="5"/>
  <c r="L99" i="5"/>
  <c r="B100" i="5"/>
  <c r="K66" i="5"/>
  <c r="L65" i="5"/>
  <c r="P65" i="5"/>
  <c r="Q64" i="5"/>
  <c r="B34" i="7" l="1"/>
  <c r="C34" i="7"/>
  <c r="D34" i="7"/>
  <c r="N33" i="5"/>
  <c r="M33" i="5"/>
  <c r="S99" i="5"/>
  <c r="R99" i="5"/>
  <c r="M66" i="5"/>
  <c r="N66" i="5"/>
  <c r="N100" i="5"/>
  <c r="M100" i="5"/>
  <c r="H66" i="5"/>
  <c r="I66" i="5"/>
  <c r="R65" i="5"/>
  <c r="S65" i="5"/>
  <c r="A35" i="7"/>
  <c r="I100" i="5"/>
  <c r="H100" i="5"/>
  <c r="S32" i="5"/>
  <c r="R32" i="5"/>
  <c r="Q32" i="5"/>
  <c r="K67" i="5"/>
  <c r="L66" i="5"/>
  <c r="L33" i="5"/>
  <c r="G66" i="5"/>
  <c r="P66" i="5"/>
  <c r="Q65" i="5"/>
  <c r="L100" i="5"/>
  <c r="P100" i="5"/>
  <c r="Q99" i="5"/>
  <c r="F101" i="5"/>
  <c r="G100" i="5"/>
  <c r="C35" i="7" l="1"/>
  <c r="D35" i="7"/>
  <c r="B35" i="7"/>
  <c r="N67" i="5"/>
  <c r="M67" i="5"/>
  <c r="S100" i="5"/>
  <c r="R100" i="5"/>
  <c r="S66" i="5"/>
  <c r="R66" i="5"/>
  <c r="I101" i="5"/>
  <c r="H101" i="5"/>
  <c r="A36" i="7"/>
  <c r="G101" i="5"/>
  <c r="P67" i="5"/>
  <c r="Q66" i="5"/>
  <c r="P101" i="5"/>
  <c r="Q100" i="5"/>
  <c r="L67" i="5"/>
  <c r="B36" i="7" l="1"/>
  <c r="C36" i="7"/>
  <c r="D36" i="7"/>
  <c r="A37" i="7"/>
  <c r="S101" i="5"/>
  <c r="R101" i="5"/>
  <c r="S67" i="5"/>
  <c r="R67" i="5"/>
  <c r="Q101" i="5"/>
  <c r="Q67" i="5"/>
  <c r="B37" i="7" l="1"/>
  <c r="C37" i="7"/>
  <c r="D37" i="7"/>
  <c r="A38" i="7"/>
  <c r="B38" i="7" l="1"/>
  <c r="C38" i="7"/>
  <c r="D38" i="7"/>
  <c r="A39" i="7"/>
  <c r="B39" i="7" l="1"/>
  <c r="C39" i="7"/>
  <c r="D39" i="7"/>
  <c r="A40" i="7"/>
  <c r="D40" i="7" l="1"/>
  <c r="B40" i="7"/>
  <c r="C40" i="7"/>
  <c r="A41" i="7"/>
  <c r="B41" i="7" l="1"/>
  <c r="C41" i="7"/>
  <c r="D41" i="7"/>
  <c r="A42" i="7"/>
  <c r="C42" i="7" s="1"/>
  <c r="B42" i="7" l="1"/>
  <c r="D42" i="7"/>
  <c r="A43" i="7"/>
  <c r="C43" i="7" l="1"/>
  <c r="D43" i="7"/>
  <c r="B43" i="7"/>
  <c r="A44" i="7"/>
  <c r="B44" i="7" l="1"/>
  <c r="C44" i="7"/>
  <c r="D44" i="7"/>
  <c r="A45" i="7"/>
  <c r="B45" i="7" l="1"/>
  <c r="D45" i="7"/>
  <c r="C45" i="7"/>
  <c r="A46" i="7"/>
  <c r="B46" i="7" l="1"/>
  <c r="C46" i="7"/>
  <c r="D46" i="7"/>
  <c r="A47" i="7"/>
  <c r="B47" i="7" l="1"/>
  <c r="C47" i="7"/>
  <c r="D47" i="7"/>
  <c r="A48" i="7"/>
  <c r="D48" i="7" l="1"/>
  <c r="B48" i="7"/>
  <c r="C48" i="7"/>
  <c r="A49" i="7"/>
  <c r="B49" i="7" l="1"/>
  <c r="C49" i="7"/>
  <c r="D49" i="7"/>
  <c r="A50" i="7"/>
  <c r="B50" i="7" l="1"/>
  <c r="C50" i="7"/>
  <c r="D50" i="7"/>
  <c r="A51" i="7"/>
  <c r="C51" i="7" l="1"/>
  <c r="D51" i="7"/>
  <c r="B51" i="7"/>
  <c r="A52" i="7"/>
  <c r="B52" i="7" l="1"/>
  <c r="C52" i="7"/>
  <c r="D52" i="7"/>
  <c r="A53" i="7"/>
  <c r="B53" i="7" l="1"/>
  <c r="C53" i="7"/>
  <c r="D53" i="7"/>
  <c r="A54" i="7"/>
  <c r="B54" i="7" l="1"/>
  <c r="C54" i="7"/>
  <c r="D54" i="7"/>
  <c r="A55" i="7"/>
  <c r="B55" i="7" l="1"/>
  <c r="C55" i="7"/>
  <c r="D55" i="7"/>
  <c r="A56" i="7"/>
  <c r="D56" i="7" l="1"/>
  <c r="B56" i="7"/>
  <c r="C56" i="7"/>
  <c r="A57" i="7"/>
  <c r="B57" i="7" l="1"/>
  <c r="C57" i="7"/>
  <c r="D57" i="7"/>
  <c r="A58" i="7"/>
  <c r="B58" i="7" l="1"/>
  <c r="C58" i="7"/>
  <c r="D58" i="7"/>
  <c r="A59" i="7"/>
  <c r="C59" i="7" l="1"/>
  <c r="D59" i="7"/>
  <c r="B59" i="7"/>
  <c r="A60" i="7"/>
  <c r="B60" i="7" l="1"/>
  <c r="C60" i="7"/>
  <c r="D60" i="7"/>
  <c r="A61" i="7"/>
  <c r="B61" i="7" l="1"/>
  <c r="C61" i="7"/>
  <c r="D61" i="7"/>
  <c r="A62" i="7"/>
  <c r="B62" i="7" l="1"/>
  <c r="C62" i="7"/>
  <c r="D62" i="7"/>
  <c r="A63" i="7"/>
  <c r="B63" i="7" l="1"/>
  <c r="C63" i="7"/>
  <c r="D63" i="7"/>
  <c r="A64" i="7"/>
  <c r="D64" i="7" l="1"/>
  <c r="B64" i="7"/>
  <c r="C64" i="7"/>
  <c r="A65" i="7"/>
  <c r="B65" i="7" l="1"/>
  <c r="C65" i="7"/>
  <c r="D65" i="7"/>
  <c r="A66" i="7"/>
  <c r="B66" i="7" l="1"/>
  <c r="C66" i="7"/>
  <c r="D66" i="7"/>
  <c r="A67" i="7"/>
  <c r="C67" i="7" l="1"/>
  <c r="D67" i="7"/>
  <c r="B67" i="7"/>
  <c r="A68" i="7"/>
  <c r="B68" i="7" l="1"/>
  <c r="C68" i="7"/>
  <c r="D68" i="7"/>
  <c r="A69" i="7"/>
  <c r="B69" i="7" l="1"/>
  <c r="C69" i="7"/>
  <c r="D69" i="7"/>
  <c r="A70" i="7"/>
  <c r="C70" i="7" s="1"/>
  <c r="B70" i="7" l="1"/>
  <c r="D70" i="7"/>
  <c r="A71" i="7"/>
  <c r="B71" i="7" l="1"/>
  <c r="C71" i="7"/>
  <c r="D71" i="7"/>
  <c r="A72" i="7"/>
  <c r="D72" i="7" l="1"/>
  <c r="B72" i="7"/>
  <c r="C72" i="7"/>
  <c r="A73" i="7"/>
  <c r="B73" i="7" l="1"/>
  <c r="C73" i="7"/>
  <c r="D73" i="7"/>
  <c r="A74" i="7"/>
  <c r="B74" i="7" l="1"/>
  <c r="C74" i="7"/>
  <c r="D74" i="7"/>
  <c r="A75" i="7"/>
  <c r="D75" i="7" s="1"/>
  <c r="C75" i="7" l="1"/>
  <c r="B75" i="7"/>
  <c r="A76" i="7"/>
  <c r="D76" i="7" s="1"/>
  <c r="B76" i="7" l="1"/>
  <c r="C76" i="7"/>
  <c r="A77" i="7"/>
  <c r="D77" i="7" s="1"/>
  <c r="B77" i="7" l="1"/>
  <c r="C77" i="7"/>
  <c r="A78" i="7"/>
  <c r="B78" i="7" l="1"/>
  <c r="C78" i="7"/>
  <c r="D78" i="7"/>
  <c r="A79" i="7"/>
  <c r="B79" i="7" l="1"/>
  <c r="C79" i="7"/>
  <c r="D79" i="7"/>
  <c r="A80" i="7"/>
  <c r="D80" i="7" l="1"/>
  <c r="B80" i="7"/>
  <c r="C80" i="7"/>
  <c r="A81" i="7"/>
  <c r="B81" i="7" l="1"/>
  <c r="C81" i="7"/>
  <c r="D81" i="7"/>
  <c r="A82" i="7"/>
  <c r="B82" i="7" l="1"/>
  <c r="C82" i="7"/>
  <c r="D82" i="7"/>
  <c r="A83" i="7"/>
  <c r="C83" i="7" l="1"/>
  <c r="D83" i="7"/>
  <c r="B83" i="7"/>
  <c r="A84" i="7"/>
  <c r="B84" i="7" l="1"/>
  <c r="C84" i="7"/>
  <c r="D84" i="7"/>
  <c r="A85" i="7"/>
  <c r="B85" i="7" l="1"/>
  <c r="C85" i="7"/>
  <c r="D85" i="7"/>
  <c r="A86" i="7"/>
  <c r="B86" i="7" l="1"/>
  <c r="C86" i="7"/>
  <c r="D86" i="7"/>
  <c r="A87" i="7"/>
  <c r="B87" i="7" l="1"/>
  <c r="C87" i="7"/>
  <c r="D87" i="7"/>
  <c r="A88" i="7"/>
  <c r="D88" i="7" l="1"/>
  <c r="C88" i="7"/>
  <c r="B88" i="7"/>
  <c r="A89" i="7"/>
  <c r="B89" i="7" l="1"/>
  <c r="C89" i="7"/>
  <c r="D89" i="7"/>
  <c r="A90" i="7"/>
  <c r="B90" i="7" l="1"/>
  <c r="C90" i="7"/>
  <c r="D90" i="7"/>
  <c r="A91" i="7"/>
  <c r="C91" i="7" l="1"/>
  <c r="D91" i="7"/>
  <c r="B91" i="7"/>
  <c r="A92" i="7"/>
  <c r="B92" i="7" l="1"/>
  <c r="C92" i="7"/>
  <c r="D92" i="7"/>
  <c r="A93" i="7"/>
  <c r="B93" i="7" l="1"/>
  <c r="C93" i="7"/>
  <c r="D93" i="7"/>
  <c r="A94" i="7"/>
  <c r="B94" i="7" l="1"/>
  <c r="C94" i="7"/>
  <c r="D94" i="7"/>
  <c r="A95" i="7"/>
  <c r="B95" i="7" l="1"/>
  <c r="C95" i="7"/>
  <c r="D95" i="7"/>
  <c r="A96" i="7"/>
  <c r="D96" i="7" l="1"/>
  <c r="B96" i="7"/>
  <c r="C96" i="7"/>
  <c r="A97" i="7"/>
  <c r="B97" i="7" l="1"/>
  <c r="C97" i="7"/>
  <c r="D97" i="7"/>
  <c r="A98" i="7"/>
  <c r="B98" i="7" l="1"/>
  <c r="C98" i="7"/>
  <c r="D98" i="7"/>
  <c r="A99" i="7"/>
  <c r="C99" i="7" l="1"/>
  <c r="D99" i="7"/>
  <c r="B99" i="7"/>
  <c r="A100" i="7"/>
  <c r="B100" i="7" l="1"/>
  <c r="C100" i="7"/>
  <c r="D100" i="7"/>
  <c r="A101" i="7"/>
  <c r="B101" i="7" l="1"/>
  <c r="C101" i="7"/>
  <c r="D101" i="7"/>
  <c r="A102" i="7"/>
  <c r="B102" i="7" l="1"/>
  <c r="C102" i="7"/>
  <c r="D102" i="7"/>
  <c r="A103" i="7"/>
  <c r="B103" i="7" l="1"/>
  <c r="C103" i="7"/>
  <c r="D103" i="7"/>
  <c r="A104" i="7"/>
  <c r="D104" i="7" l="1"/>
  <c r="B104" i="7"/>
  <c r="C104" i="7"/>
  <c r="A105" i="7"/>
  <c r="B105" i="7" l="1"/>
  <c r="C105" i="7"/>
  <c r="D105" i="7"/>
  <c r="A106" i="7"/>
  <c r="B106" i="7" l="1"/>
  <c r="C106" i="7"/>
  <c r="D106" i="7"/>
  <c r="A107" i="7"/>
  <c r="C107" i="7" l="1"/>
  <c r="D107" i="7"/>
  <c r="B107" i="7"/>
  <c r="A108" i="7"/>
  <c r="B108" i="7" l="1"/>
  <c r="C108" i="7"/>
  <c r="D108" i="7"/>
  <c r="A109" i="7"/>
  <c r="B109" i="7" l="1"/>
  <c r="C109" i="7"/>
  <c r="D109" i="7"/>
  <c r="A110" i="7"/>
  <c r="B110" i="7" l="1"/>
  <c r="C110" i="7"/>
  <c r="D110" i="7"/>
  <c r="A111" i="7"/>
  <c r="B111" i="7" l="1"/>
  <c r="C111" i="7"/>
  <c r="D111" i="7"/>
  <c r="A112" i="7"/>
  <c r="D112" i="7" l="1"/>
  <c r="B112" i="7"/>
  <c r="C112" i="7"/>
  <c r="A113" i="7"/>
  <c r="B113" i="7" l="1"/>
  <c r="C113" i="7"/>
  <c r="D113" i="7"/>
  <c r="A114" i="7"/>
  <c r="B114" i="7" l="1"/>
  <c r="C114" i="7"/>
  <c r="D114" i="7"/>
  <c r="A115" i="7"/>
  <c r="C115" i="7" l="1"/>
  <c r="D115" i="7"/>
  <c r="B115" i="7"/>
  <c r="A116" i="7"/>
  <c r="B116" i="7" l="1"/>
  <c r="C116" i="7"/>
  <c r="D116" i="7"/>
  <c r="A117" i="7"/>
  <c r="B117" i="7" l="1"/>
  <c r="C117" i="7"/>
  <c r="D117" i="7"/>
  <c r="A118" i="7"/>
  <c r="B118" i="7" l="1"/>
  <c r="C118" i="7"/>
  <c r="D118" i="7"/>
  <c r="A119" i="7"/>
  <c r="B119" i="7" l="1"/>
  <c r="C119" i="7"/>
  <c r="D119" i="7"/>
  <c r="A120" i="7"/>
  <c r="D120" i="7" l="1"/>
  <c r="C120" i="7"/>
  <c r="B120" i="7"/>
  <c r="A121" i="7"/>
  <c r="B121" i="7" l="1"/>
  <c r="C121" i="7"/>
  <c r="D121" i="7"/>
  <c r="A122" i="7"/>
  <c r="B122" i="7" l="1"/>
  <c r="C122" i="7"/>
  <c r="D122" i="7"/>
  <c r="A123" i="7"/>
  <c r="C123" i="7" l="1"/>
  <c r="D123" i="7"/>
  <c r="B123" i="7"/>
  <c r="A124" i="7"/>
  <c r="B124" i="7" l="1"/>
  <c r="C124" i="7"/>
  <c r="D124" i="7"/>
  <c r="A125" i="7"/>
  <c r="C125" i="7" s="1"/>
  <c r="B125" i="7" l="1"/>
  <c r="D125" i="7"/>
  <c r="A126" i="7"/>
  <c r="C126" i="7" s="1"/>
  <c r="B126" i="7" l="1"/>
  <c r="D126" i="7"/>
  <c r="A127" i="7"/>
  <c r="B127" i="7" l="1"/>
  <c r="C127" i="7"/>
  <c r="D127" i="7"/>
  <c r="A128" i="7"/>
  <c r="D128" i="7" l="1"/>
  <c r="B128" i="7"/>
  <c r="C128" i="7"/>
  <c r="A129" i="7"/>
  <c r="B129" i="7" l="1"/>
  <c r="C129" i="7"/>
  <c r="D129" i="7"/>
  <c r="A130" i="7"/>
  <c r="B130" i="7" l="1"/>
  <c r="C130" i="7"/>
  <c r="D130" i="7"/>
  <c r="A131" i="7"/>
  <c r="C131" i="7" l="1"/>
  <c r="D131" i="7"/>
  <c r="B131" i="7"/>
  <c r="A132" i="7"/>
  <c r="B132" i="7" l="1"/>
  <c r="C132" i="7"/>
  <c r="D132" i="7"/>
  <c r="A133" i="7"/>
  <c r="B133" i="7" l="1"/>
  <c r="C133" i="7"/>
  <c r="D133" i="7"/>
  <c r="A134" i="7"/>
  <c r="B134" i="7" l="1"/>
  <c r="C134" i="7"/>
  <c r="D134" i="7"/>
  <c r="A135" i="7"/>
  <c r="B135" i="7" l="1"/>
  <c r="C135" i="7"/>
  <c r="D135" i="7"/>
  <c r="A136" i="7"/>
  <c r="D136" i="7" l="1"/>
  <c r="B136" i="7"/>
  <c r="C136" i="7"/>
  <c r="A137" i="7"/>
  <c r="B137" i="7" l="1"/>
  <c r="C137" i="7"/>
  <c r="D137" i="7"/>
  <c r="A138" i="7"/>
  <c r="B138" i="7" l="1"/>
  <c r="C138" i="7"/>
  <c r="D138" i="7"/>
  <c r="A139" i="7"/>
  <c r="C139" i="7" l="1"/>
  <c r="D139" i="7"/>
  <c r="B139" i="7"/>
  <c r="A140" i="7"/>
  <c r="B140" i="7" l="1"/>
  <c r="C140" i="7"/>
  <c r="D140" i="7"/>
  <c r="A141" i="7"/>
  <c r="B141" i="7" l="1"/>
  <c r="D141" i="7"/>
  <c r="C141" i="7"/>
  <c r="A142" i="7"/>
  <c r="B142" i="7" l="1"/>
  <c r="C142" i="7"/>
  <c r="D142" i="7"/>
  <c r="A143" i="7"/>
  <c r="B143" i="7" l="1"/>
  <c r="C143" i="7"/>
  <c r="D143" i="7"/>
  <c r="A144" i="7"/>
  <c r="D144" i="7" l="1"/>
  <c r="B144" i="7"/>
  <c r="C144" i="7"/>
  <c r="A145" i="7"/>
  <c r="B145" i="7" l="1"/>
  <c r="C145" i="7"/>
  <c r="D145" i="7"/>
  <c r="A146" i="7"/>
  <c r="B146" i="7" l="1"/>
  <c r="C146" i="7"/>
  <c r="D146" i="7"/>
  <c r="A147" i="7"/>
  <c r="C147" i="7" l="1"/>
  <c r="D147" i="7"/>
  <c r="B147" i="7"/>
  <c r="A148" i="7"/>
  <c r="B148" i="7" l="1"/>
  <c r="C148" i="7"/>
  <c r="D148" i="7"/>
  <c r="A149" i="7"/>
  <c r="B149" i="7" l="1"/>
  <c r="C149" i="7"/>
  <c r="D149" i="7"/>
  <c r="A150" i="7"/>
  <c r="B150" i="7" l="1"/>
  <c r="C150" i="7"/>
  <c r="D150" i="7"/>
  <c r="A151" i="7"/>
  <c r="B151" i="7" l="1"/>
  <c r="C151" i="7"/>
  <c r="D151" i="7"/>
  <c r="A152" i="7"/>
  <c r="D152" i="7" l="1"/>
  <c r="C152" i="7"/>
  <c r="B152" i="7"/>
  <c r="A153" i="7"/>
  <c r="B153" i="7" l="1"/>
  <c r="C153" i="7"/>
  <c r="D153" i="7"/>
  <c r="A154" i="7"/>
  <c r="B154" i="7" l="1"/>
  <c r="C154" i="7"/>
  <c r="D154" i="7"/>
  <c r="A155" i="7"/>
  <c r="C155" i="7" l="1"/>
  <c r="D155" i="7"/>
  <c r="B155" i="7"/>
  <c r="A156" i="7"/>
  <c r="B156" i="7" l="1"/>
  <c r="C156" i="7"/>
  <c r="D156" i="7"/>
  <c r="A157" i="7"/>
  <c r="B157" i="7" l="1"/>
  <c r="C157" i="7"/>
  <c r="D157" i="7"/>
  <c r="A158" i="7"/>
  <c r="B158" i="7" l="1"/>
  <c r="C158" i="7"/>
  <c r="D158" i="7"/>
  <c r="A159" i="7"/>
  <c r="B159" i="7" l="1"/>
  <c r="C159" i="7"/>
  <c r="D159" i="7"/>
  <c r="A160" i="7"/>
  <c r="D160" i="7" l="1"/>
  <c r="B160" i="7"/>
  <c r="C160" i="7"/>
  <c r="A161" i="7"/>
  <c r="B161" i="7" l="1"/>
  <c r="C161" i="7"/>
  <c r="D161" i="7"/>
  <c r="A162" i="7"/>
  <c r="B162" i="7" l="1"/>
  <c r="C162" i="7"/>
  <c r="D162" i="7"/>
  <c r="A163" i="7"/>
  <c r="C163" i="7" l="1"/>
  <c r="D163" i="7"/>
  <c r="B163" i="7"/>
  <c r="A164" i="7"/>
  <c r="B164" i="7" l="1"/>
  <c r="C164" i="7"/>
  <c r="D164" i="7"/>
  <c r="A165" i="7"/>
  <c r="B165" i="7" l="1"/>
  <c r="C165" i="7"/>
  <c r="D165" i="7"/>
  <c r="A166" i="7"/>
  <c r="B166" i="7" l="1"/>
  <c r="C166" i="7"/>
  <c r="D166" i="7"/>
  <c r="A167" i="7"/>
  <c r="B167" i="7" l="1"/>
  <c r="C167" i="7"/>
  <c r="D167" i="7"/>
  <c r="A168" i="7"/>
  <c r="D168" i="7" l="1"/>
  <c r="B168" i="7"/>
  <c r="C168" i="7"/>
  <c r="A169" i="7"/>
  <c r="B169" i="7" l="1"/>
  <c r="C169" i="7"/>
  <c r="D169" i="7"/>
  <c r="A170" i="7"/>
  <c r="B170" i="7" l="1"/>
  <c r="C170" i="7"/>
  <c r="D170" i="7"/>
  <c r="A171" i="7"/>
  <c r="C171" i="7" l="1"/>
  <c r="D171" i="7"/>
  <c r="B171" i="7"/>
  <c r="A172" i="7"/>
  <c r="B172" i="7" l="1"/>
  <c r="C172" i="7"/>
  <c r="D172" i="7"/>
  <c r="A173" i="7"/>
  <c r="B173" i="7" l="1"/>
  <c r="D173" i="7"/>
  <c r="C173" i="7"/>
  <c r="A174" i="7"/>
  <c r="B174" i="7" l="1"/>
  <c r="C174" i="7"/>
  <c r="D174" i="7"/>
  <c r="A175" i="7"/>
  <c r="B175" i="7" l="1"/>
  <c r="C175" i="7"/>
  <c r="D175" i="7"/>
  <c r="A176" i="7"/>
  <c r="D176" i="7" l="1"/>
  <c r="B176" i="7"/>
  <c r="C176" i="7"/>
  <c r="A177" i="7"/>
  <c r="B177" i="7" l="1"/>
  <c r="C177" i="7"/>
  <c r="D177" i="7"/>
  <c r="A178" i="7"/>
  <c r="B178" i="7" l="1"/>
  <c r="C178" i="7"/>
  <c r="D178" i="7"/>
  <c r="A179" i="7"/>
  <c r="C179" i="7" l="1"/>
  <c r="D179" i="7"/>
  <c r="B179" i="7"/>
  <c r="A180" i="7"/>
  <c r="B180" i="7" l="1"/>
  <c r="C180" i="7"/>
  <c r="D180" i="7"/>
  <c r="A181" i="7"/>
  <c r="B181" i="7" l="1"/>
  <c r="C181" i="7"/>
  <c r="D181" i="7"/>
  <c r="A182" i="7"/>
  <c r="B182" i="7" l="1"/>
  <c r="C182" i="7"/>
  <c r="D182" i="7"/>
  <c r="A183" i="7"/>
  <c r="B183" i="7" l="1"/>
  <c r="C183" i="7"/>
  <c r="D183" i="7"/>
  <c r="A184" i="7"/>
  <c r="D184" i="7" l="1"/>
  <c r="C184" i="7"/>
  <c r="B184" i="7"/>
  <c r="A185" i="7"/>
  <c r="B185" i="7" l="1"/>
  <c r="C185" i="7"/>
  <c r="D185" i="7"/>
  <c r="A186" i="7"/>
  <c r="B186" i="7" l="1"/>
  <c r="C186" i="7"/>
  <c r="D186" i="7"/>
  <c r="A187" i="7"/>
  <c r="C187" i="7" l="1"/>
  <c r="D187" i="7"/>
  <c r="B187" i="7"/>
  <c r="A188" i="7"/>
  <c r="B188" i="7" l="1"/>
  <c r="C188" i="7"/>
  <c r="D188" i="7"/>
  <c r="A189" i="7"/>
  <c r="B189" i="7" l="1"/>
  <c r="C189" i="7"/>
  <c r="D189" i="7"/>
  <c r="A190" i="7"/>
  <c r="B190" i="7" l="1"/>
  <c r="C190" i="7"/>
  <c r="D190" i="7"/>
  <c r="A191" i="7"/>
  <c r="B191" i="7" l="1"/>
  <c r="C191" i="7"/>
  <c r="D191" i="7"/>
  <c r="A192" i="7"/>
  <c r="D192" i="7" l="1"/>
  <c r="B192" i="7"/>
  <c r="C192" i="7"/>
  <c r="A193" i="7"/>
  <c r="B193" i="7" l="1"/>
  <c r="C193" i="7"/>
  <c r="D193" i="7"/>
  <c r="A194" i="7"/>
  <c r="B194" i="7" l="1"/>
  <c r="C194" i="7"/>
  <c r="D194" i="7"/>
  <c r="A195" i="7"/>
  <c r="C195" i="7" l="1"/>
  <c r="D195" i="7"/>
  <c r="B195" i="7"/>
  <c r="A196" i="7"/>
  <c r="B196" i="7" l="1"/>
  <c r="C196" i="7"/>
  <c r="D196" i="7"/>
  <c r="A197" i="7"/>
  <c r="B197" i="7" l="1"/>
  <c r="C197" i="7"/>
  <c r="D197" i="7"/>
  <c r="A198" i="7"/>
  <c r="B198" i="7" l="1"/>
  <c r="C198" i="7"/>
  <c r="D198" i="7"/>
  <c r="A199" i="7"/>
  <c r="B199" i="7" l="1"/>
  <c r="C199" i="7"/>
  <c r="D199" i="7"/>
  <c r="A200" i="7"/>
  <c r="D200" i="7" l="1"/>
  <c r="B200" i="7"/>
  <c r="C200" i="7"/>
  <c r="A201" i="7"/>
  <c r="B201" i="7" l="1"/>
  <c r="C201" i="7"/>
  <c r="D201" i="7"/>
  <c r="A202" i="7"/>
  <c r="B202" i="7" l="1"/>
  <c r="C202" i="7"/>
  <c r="D202" i="7"/>
  <c r="A203" i="7"/>
  <c r="C203" i="7" l="1"/>
  <c r="D203" i="7"/>
  <c r="B203" i="7"/>
  <c r="A204" i="7"/>
  <c r="B204" i="7" l="1"/>
  <c r="C204" i="7"/>
  <c r="D204" i="7"/>
  <c r="A205" i="7"/>
  <c r="B205" i="7" l="1"/>
  <c r="C205" i="7"/>
  <c r="D205" i="7"/>
  <c r="A206" i="7"/>
  <c r="B206" i="7" l="1"/>
  <c r="C206" i="7"/>
  <c r="D206" i="7"/>
  <c r="A207" i="7"/>
  <c r="B207" i="7" l="1"/>
  <c r="C207" i="7"/>
  <c r="D207" i="7"/>
  <c r="A208" i="7"/>
  <c r="D208" i="7" l="1"/>
  <c r="B208" i="7"/>
  <c r="C208" i="7"/>
  <c r="A209" i="7"/>
  <c r="B209" i="7" l="1"/>
  <c r="D209" i="7"/>
  <c r="C209" i="7"/>
  <c r="A210" i="7"/>
  <c r="B210" i="7" l="1"/>
  <c r="C210" i="7"/>
  <c r="D210" i="7"/>
  <c r="A211" i="7"/>
  <c r="C211" i="7" l="1"/>
  <c r="D211" i="7"/>
  <c r="B211" i="7"/>
  <c r="A212" i="7"/>
  <c r="C212" i="7" l="1"/>
  <c r="D212" i="7"/>
  <c r="B212" i="7"/>
  <c r="A213" i="7"/>
  <c r="B213" i="7" l="1"/>
  <c r="D213" i="7"/>
  <c r="C213" i="7"/>
  <c r="A214" i="7"/>
  <c r="B214" i="7" l="1"/>
  <c r="C214" i="7"/>
  <c r="D214" i="7"/>
  <c r="A215" i="7"/>
  <c r="B215" i="7" l="1"/>
  <c r="C215" i="7"/>
  <c r="D215" i="7"/>
  <c r="A216" i="7"/>
  <c r="D216" i="7" l="1"/>
  <c r="C216" i="7"/>
  <c r="B216" i="7"/>
  <c r="A217" i="7"/>
  <c r="B217" i="7" l="1"/>
  <c r="D217" i="7"/>
  <c r="C217" i="7"/>
  <c r="A218" i="7"/>
  <c r="B218" i="7" l="1"/>
  <c r="C218" i="7"/>
  <c r="D218" i="7"/>
  <c r="A219" i="7"/>
  <c r="C219" i="7" l="1"/>
  <c r="D219" i="7"/>
  <c r="B219" i="7"/>
  <c r="A220" i="7"/>
  <c r="C220" i="7" l="1"/>
  <c r="D220" i="7"/>
  <c r="B220" i="7"/>
  <c r="A221" i="7"/>
  <c r="B221" i="7" l="1"/>
  <c r="C221" i="7"/>
  <c r="D221" i="7"/>
  <c r="A222" i="7"/>
  <c r="B222" i="7" l="1"/>
  <c r="C222" i="7"/>
  <c r="D222" i="7"/>
  <c r="A223" i="7"/>
  <c r="B223" i="7" l="1"/>
  <c r="C223" i="7"/>
  <c r="D223" i="7"/>
  <c r="A224" i="7"/>
  <c r="D224" i="7" l="1"/>
  <c r="B224" i="7"/>
  <c r="C224" i="7"/>
  <c r="A225" i="7"/>
  <c r="B225" i="7" l="1"/>
  <c r="D225" i="7"/>
  <c r="C225" i="7"/>
  <c r="A226" i="7"/>
  <c r="B226" i="7" l="1"/>
  <c r="C226" i="7"/>
  <c r="D226" i="7"/>
  <c r="A227" i="7"/>
  <c r="C227" i="7" l="1"/>
  <c r="D227" i="7"/>
  <c r="B227" i="7"/>
  <c r="A228" i="7"/>
  <c r="C228" i="7" l="1"/>
  <c r="D228" i="7"/>
  <c r="B228" i="7"/>
  <c r="A229" i="7"/>
  <c r="B229" i="7" l="1"/>
  <c r="D229" i="7"/>
  <c r="C229" i="7"/>
  <c r="A230" i="7"/>
  <c r="B230" i="7" l="1"/>
  <c r="C230" i="7"/>
  <c r="D230" i="7"/>
  <c r="A231" i="7"/>
  <c r="B231" i="7" l="1"/>
  <c r="C231" i="7"/>
  <c r="D231" i="7"/>
  <c r="A232" i="7"/>
  <c r="D232" i="7" l="1"/>
  <c r="B232" i="7"/>
  <c r="C232" i="7"/>
  <c r="A233" i="7"/>
  <c r="B233" i="7" l="1"/>
  <c r="D233" i="7"/>
  <c r="C233" i="7"/>
  <c r="A234" i="7"/>
  <c r="B234" i="7" l="1"/>
  <c r="C234" i="7"/>
  <c r="D234" i="7"/>
  <c r="A235" i="7"/>
  <c r="C235" i="7" l="1"/>
  <c r="D235" i="7"/>
  <c r="B235" i="7"/>
  <c r="A236" i="7"/>
  <c r="C236" i="7" l="1"/>
  <c r="D236" i="7"/>
  <c r="B236" i="7"/>
  <c r="A237" i="7"/>
  <c r="B237" i="7" l="1"/>
  <c r="D237" i="7"/>
  <c r="C237" i="7"/>
  <c r="A238" i="7"/>
  <c r="B238" i="7" l="1"/>
  <c r="C238" i="7"/>
  <c r="D238" i="7"/>
  <c r="A239" i="7"/>
  <c r="B239" i="7" l="1"/>
  <c r="C239" i="7"/>
  <c r="D239" i="7"/>
  <c r="A240" i="7"/>
  <c r="D240" i="7" l="1"/>
  <c r="B240" i="7"/>
  <c r="C240" i="7"/>
  <c r="A241" i="7"/>
  <c r="B241" i="7" l="1"/>
  <c r="D241" i="7"/>
  <c r="C241" i="7"/>
  <c r="A242" i="7"/>
  <c r="B242" i="7" l="1"/>
  <c r="C242" i="7"/>
  <c r="D242" i="7"/>
  <c r="A243" i="7"/>
  <c r="C243" i="7" l="1"/>
  <c r="D243" i="7"/>
  <c r="B243" i="7"/>
  <c r="A244" i="7"/>
  <c r="C244" i="7" l="1"/>
  <c r="D244" i="7"/>
  <c r="B244" i="7"/>
  <c r="A245" i="7"/>
  <c r="B245" i="7" l="1"/>
  <c r="C245" i="7"/>
  <c r="D245" i="7"/>
  <c r="A246" i="7"/>
  <c r="B246" i="7" l="1"/>
  <c r="C246" i="7"/>
  <c r="D246" i="7"/>
  <c r="A247" i="7"/>
  <c r="B247" i="7" l="1"/>
  <c r="C247" i="7"/>
  <c r="D247" i="7"/>
  <c r="A248" i="7"/>
  <c r="D248" i="7" l="1"/>
  <c r="B248" i="7"/>
  <c r="C248" i="7"/>
  <c r="A249" i="7"/>
  <c r="B249" i="7" l="1"/>
  <c r="D249" i="7"/>
  <c r="C249" i="7"/>
  <c r="A250" i="7"/>
  <c r="B250" i="7" l="1"/>
  <c r="C250" i="7"/>
  <c r="D250" i="7"/>
  <c r="A251" i="7"/>
  <c r="C251" i="7" l="1"/>
  <c r="D251" i="7"/>
  <c r="B251" i="7"/>
  <c r="A252" i="7"/>
  <c r="C252" i="7" l="1"/>
  <c r="D252" i="7"/>
  <c r="B252" i="7"/>
  <c r="A253" i="7"/>
  <c r="B253" i="7" l="1"/>
  <c r="C253" i="7"/>
  <c r="D253" i="7"/>
  <c r="A254" i="7"/>
  <c r="B254" i="7" l="1"/>
  <c r="C254" i="7"/>
  <c r="D254" i="7"/>
  <c r="A255" i="7"/>
  <c r="B255" i="7" l="1"/>
  <c r="C255" i="7"/>
  <c r="D255" i="7"/>
  <c r="A256" i="7"/>
  <c r="D256" i="7" l="1"/>
  <c r="C256" i="7"/>
  <c r="B256" i="7"/>
  <c r="A257" i="7"/>
  <c r="B257" i="7" l="1"/>
  <c r="D257" i="7"/>
  <c r="C257" i="7"/>
  <c r="A258" i="7"/>
  <c r="B258" i="7" l="1"/>
  <c r="C258" i="7"/>
  <c r="D258" i="7"/>
  <c r="A259" i="7"/>
  <c r="C259" i="7" l="1"/>
  <c r="D259" i="7"/>
  <c r="B259" i="7"/>
  <c r="A260" i="7"/>
  <c r="C260" i="7" l="1"/>
  <c r="B260" i="7"/>
  <c r="D260" i="7"/>
  <c r="A261" i="7"/>
  <c r="B261" i="7" l="1"/>
  <c r="C261" i="7"/>
  <c r="D261" i="7"/>
  <c r="A262" i="7"/>
  <c r="D262" i="7" l="1"/>
  <c r="B262" i="7"/>
  <c r="C262" i="7"/>
  <c r="A263" i="7"/>
  <c r="B263" i="7" l="1"/>
  <c r="C263" i="7"/>
  <c r="D263" i="7"/>
  <c r="A264" i="7"/>
  <c r="C264" i="7" l="1"/>
  <c r="B264" i="7"/>
  <c r="D264" i="7"/>
  <c r="A265" i="7"/>
  <c r="C265" i="7" l="1"/>
  <c r="D265" i="7"/>
  <c r="B265" i="7"/>
  <c r="A266" i="7"/>
  <c r="B266" i="7" l="1"/>
  <c r="C266" i="7"/>
  <c r="D266" i="7"/>
  <c r="A267" i="7"/>
  <c r="B267" i="7" l="1"/>
  <c r="C267" i="7"/>
  <c r="D267" i="7"/>
  <c r="A268" i="7"/>
  <c r="B268" i="7" l="1"/>
  <c r="C268" i="7"/>
  <c r="D268" i="7"/>
  <c r="A269" i="7"/>
  <c r="D269" i="7" l="1"/>
  <c r="B269" i="7"/>
  <c r="C269" i="7"/>
  <c r="A270" i="7"/>
  <c r="D270" i="7" l="1"/>
  <c r="B270" i="7"/>
  <c r="C270" i="7"/>
  <c r="A271" i="7"/>
  <c r="B271" i="7" l="1"/>
  <c r="C271" i="7"/>
  <c r="D271" i="7"/>
  <c r="A272" i="7"/>
  <c r="C272" i="7" l="1"/>
  <c r="B272" i="7"/>
  <c r="D272" i="7"/>
  <c r="A273" i="7"/>
  <c r="C273" i="7" l="1"/>
  <c r="D273" i="7"/>
  <c r="B273" i="7"/>
  <c r="A274" i="7"/>
  <c r="B274" i="7" l="1"/>
  <c r="C274" i="7"/>
  <c r="D274" i="7"/>
  <c r="A275" i="7"/>
  <c r="B275" i="7" l="1"/>
  <c r="D275" i="7"/>
  <c r="C275" i="7"/>
  <c r="A276" i="7"/>
  <c r="B276" i="7" l="1"/>
  <c r="C276" i="7"/>
  <c r="D276" i="7"/>
  <c r="A277" i="7"/>
  <c r="D277" i="7" l="1"/>
  <c r="B277" i="7"/>
  <c r="C277" i="7"/>
  <c r="A278" i="7"/>
  <c r="D278" i="7" l="1"/>
  <c r="B278" i="7"/>
  <c r="C278" i="7"/>
  <c r="A279" i="7"/>
  <c r="B279" i="7" l="1"/>
  <c r="C279" i="7"/>
  <c r="D279" i="7"/>
  <c r="A280" i="7"/>
  <c r="C280" i="7" l="1"/>
  <c r="B280" i="7"/>
  <c r="D280" i="7"/>
  <c r="A281" i="7"/>
  <c r="C281" i="7" l="1"/>
  <c r="D281" i="7"/>
  <c r="B281" i="7"/>
  <c r="A282" i="7"/>
  <c r="B282" i="7" l="1"/>
  <c r="C282" i="7"/>
  <c r="D282" i="7"/>
  <c r="A283" i="7"/>
  <c r="B283" i="7" l="1"/>
  <c r="C283" i="7"/>
  <c r="D283" i="7"/>
  <c r="A284" i="7"/>
  <c r="B284" i="7" l="1"/>
  <c r="C284" i="7"/>
  <c r="D284" i="7"/>
  <c r="A285" i="7"/>
  <c r="D285" i="7" l="1"/>
  <c r="B285" i="7"/>
  <c r="C285" i="7"/>
  <c r="A286" i="7"/>
  <c r="D286" i="7" l="1"/>
  <c r="C286" i="7"/>
  <c r="B286" i="7"/>
  <c r="A287" i="7"/>
  <c r="B287" i="7" l="1"/>
  <c r="C287" i="7"/>
  <c r="D287" i="7"/>
  <c r="A288" i="7"/>
  <c r="B288" i="7" l="1"/>
  <c r="C288" i="7"/>
  <c r="D288" i="7"/>
  <c r="A289" i="7"/>
  <c r="C289" i="7" l="1"/>
  <c r="D289" i="7"/>
  <c r="B289" i="7"/>
  <c r="A290" i="7"/>
  <c r="B290" i="7" l="1"/>
  <c r="C290" i="7"/>
  <c r="D290" i="7"/>
  <c r="A291" i="7"/>
  <c r="B291" i="7" l="1"/>
  <c r="C291" i="7"/>
  <c r="D291" i="7"/>
  <c r="A292" i="7"/>
  <c r="B292" i="7" l="1"/>
  <c r="C292" i="7"/>
  <c r="D292" i="7"/>
  <c r="A293" i="7"/>
  <c r="D293" i="7" l="1"/>
  <c r="B293" i="7"/>
  <c r="C293" i="7"/>
  <c r="A294" i="7"/>
  <c r="D294" i="7" l="1"/>
  <c r="B294" i="7"/>
  <c r="C294" i="7"/>
  <c r="A295" i="7"/>
  <c r="B295" i="7" l="1"/>
  <c r="C295" i="7"/>
  <c r="D295" i="7"/>
  <c r="A296" i="7"/>
  <c r="C296" i="7" l="1"/>
  <c r="B296" i="7"/>
  <c r="D296" i="7"/>
  <c r="A297" i="7"/>
  <c r="C297" i="7" l="1"/>
  <c r="D297" i="7"/>
  <c r="B297" i="7"/>
  <c r="A298" i="7"/>
  <c r="B298" i="7" l="1"/>
  <c r="C298" i="7"/>
  <c r="D298" i="7"/>
  <c r="A299" i="7"/>
  <c r="B299" i="7" l="1"/>
  <c r="C299" i="7"/>
  <c r="D299" i="7"/>
  <c r="A300" i="7"/>
  <c r="B300" i="7" l="1"/>
  <c r="C300" i="7"/>
  <c r="D300" i="7"/>
  <c r="A301" i="7"/>
  <c r="D301" i="7" l="1"/>
  <c r="B301" i="7"/>
  <c r="C301" i="7"/>
  <c r="A302" i="7"/>
  <c r="D302" i="7" l="1"/>
  <c r="B302" i="7"/>
  <c r="C302" i="7"/>
  <c r="A303" i="7"/>
  <c r="B303" i="7" l="1"/>
  <c r="C303" i="7"/>
  <c r="D303" i="7"/>
  <c r="A304" i="7"/>
  <c r="C304" i="7" l="1"/>
  <c r="B304" i="7"/>
  <c r="D304" i="7"/>
  <c r="A305" i="7"/>
  <c r="C305" i="7" l="1"/>
  <c r="D305" i="7"/>
  <c r="B305" i="7"/>
  <c r="A306" i="7"/>
  <c r="B306" i="7" l="1"/>
  <c r="C306" i="7"/>
  <c r="D306" i="7"/>
  <c r="A307" i="7"/>
  <c r="B307" i="7" l="1"/>
  <c r="D307" i="7"/>
  <c r="C307" i="7"/>
  <c r="A308" i="7"/>
  <c r="B308" i="7" l="1"/>
  <c r="C308" i="7"/>
  <c r="D308" i="7"/>
  <c r="A309" i="7"/>
  <c r="D309" i="7" l="1"/>
  <c r="B309" i="7"/>
  <c r="C309" i="7"/>
  <c r="A310" i="7"/>
  <c r="D310" i="7" l="1"/>
  <c r="B310" i="7"/>
  <c r="C310" i="7"/>
  <c r="A311" i="7"/>
  <c r="B311" i="7" l="1"/>
  <c r="C311" i="7"/>
  <c r="D311" i="7"/>
  <c r="A312" i="7"/>
  <c r="C312" i="7" l="1"/>
  <c r="B312" i="7"/>
  <c r="D312" i="7"/>
  <c r="A313" i="7"/>
  <c r="C313" i="7" l="1"/>
  <c r="D313" i="7"/>
  <c r="B313" i="7"/>
  <c r="A314" i="7"/>
  <c r="B314" i="7" l="1"/>
  <c r="C314" i="7"/>
  <c r="D314" i="7"/>
  <c r="A315" i="7"/>
  <c r="B315" i="7" l="1"/>
  <c r="C315" i="7"/>
  <c r="D315" i="7"/>
  <c r="A316" i="7"/>
  <c r="B316" i="7" l="1"/>
  <c r="C316" i="7"/>
  <c r="D316" i="7"/>
  <c r="A317" i="7"/>
  <c r="B317" i="7" l="1"/>
  <c r="C317" i="7"/>
  <c r="D317" i="7"/>
  <c r="A318" i="7"/>
  <c r="D318" i="7" l="1"/>
  <c r="C318" i="7"/>
  <c r="B318" i="7"/>
  <c r="A319" i="7"/>
  <c r="B319" i="7" l="1"/>
  <c r="C319" i="7"/>
  <c r="D319" i="7"/>
  <c r="A320" i="7"/>
  <c r="C320" i="7" l="1"/>
  <c r="B320" i="7"/>
  <c r="D320" i="7"/>
  <c r="A321" i="7"/>
  <c r="C321" i="7" l="1"/>
  <c r="D321" i="7"/>
  <c r="B321" i="7"/>
  <c r="A322" i="7"/>
  <c r="B322" i="7" l="1"/>
  <c r="C322" i="7"/>
  <c r="D322" i="7"/>
  <c r="A323" i="7"/>
  <c r="B323" i="7" l="1"/>
  <c r="C323" i="7"/>
  <c r="D323" i="7"/>
  <c r="A324" i="7"/>
  <c r="B324" i="7" l="1"/>
  <c r="C324" i="7"/>
  <c r="D324" i="7"/>
  <c r="A325" i="7"/>
  <c r="D325" i="7" l="1"/>
  <c r="B325" i="7"/>
  <c r="C325" i="7"/>
  <c r="A326" i="7"/>
  <c r="D326" i="7" l="1"/>
  <c r="B326" i="7"/>
  <c r="C326" i="7"/>
  <c r="A327" i="7"/>
  <c r="B327" i="7" l="1"/>
  <c r="C327" i="7"/>
  <c r="D327" i="7"/>
  <c r="A328" i="7"/>
  <c r="B328" i="7" l="1"/>
  <c r="C328" i="7"/>
  <c r="D328" i="7"/>
  <c r="A329" i="7"/>
  <c r="C329" i="7" l="1"/>
  <c r="D329" i="7"/>
  <c r="B329" i="7"/>
  <c r="A330" i="7"/>
  <c r="B330" i="7" l="1"/>
  <c r="C330" i="7"/>
  <c r="D330" i="7"/>
  <c r="A331" i="7"/>
  <c r="B331" i="7" l="1"/>
  <c r="C331" i="7"/>
  <c r="D331" i="7"/>
  <c r="A332" i="7"/>
  <c r="B332" i="7" l="1"/>
  <c r="C332" i="7"/>
  <c r="D332" i="7"/>
  <c r="A333" i="7"/>
  <c r="D333" i="7" l="1"/>
  <c r="B333" i="7"/>
  <c r="C333" i="7"/>
  <c r="A334" i="7"/>
  <c r="D334" i="7" l="1"/>
  <c r="B334" i="7"/>
  <c r="C334" i="7"/>
  <c r="A335" i="7"/>
  <c r="B335" i="7" l="1"/>
  <c r="C335" i="7"/>
  <c r="D335" i="7"/>
  <c r="A336" i="7"/>
  <c r="C336" i="7" l="1"/>
  <c r="B336" i="7"/>
  <c r="D336" i="7"/>
  <c r="A337" i="7"/>
  <c r="C337" i="7" l="1"/>
  <c r="D337" i="7"/>
  <c r="B337" i="7"/>
  <c r="A338" i="7"/>
  <c r="B338" i="7" l="1"/>
  <c r="C338" i="7"/>
  <c r="D338" i="7"/>
  <c r="A339" i="7"/>
  <c r="B339" i="7" l="1"/>
  <c r="D339" i="7"/>
  <c r="C339" i="7"/>
  <c r="A340" i="7"/>
  <c r="B340" i="7" l="1"/>
  <c r="C340" i="7"/>
  <c r="D340" i="7"/>
  <c r="A341" i="7"/>
  <c r="B341" i="7" l="1"/>
  <c r="C341" i="7"/>
  <c r="D341" i="7"/>
  <c r="A342" i="7"/>
  <c r="D342" i="7" l="1"/>
  <c r="B342" i="7"/>
  <c r="C342" i="7"/>
  <c r="A343" i="7"/>
  <c r="B343" i="7" l="1"/>
  <c r="C343" i="7"/>
  <c r="D343" i="7"/>
  <c r="A344" i="7"/>
  <c r="C344" i="7" l="1"/>
  <c r="B344" i="7"/>
  <c r="D344" i="7"/>
  <c r="A345" i="7"/>
  <c r="C345" i="7" l="1"/>
  <c r="D345" i="7"/>
  <c r="B345" i="7"/>
  <c r="A346" i="7"/>
  <c r="B346" i="7" l="1"/>
  <c r="C346" i="7"/>
  <c r="D346" i="7"/>
  <c r="A347" i="7"/>
  <c r="B347" i="7" l="1"/>
  <c r="D347" i="7"/>
  <c r="C347" i="7"/>
  <c r="A348" i="7"/>
  <c r="B348" i="7" l="1"/>
  <c r="C348" i="7"/>
  <c r="D348" i="7"/>
  <c r="A349" i="7"/>
  <c r="D349" i="7" l="1"/>
  <c r="B349" i="7"/>
  <c r="C349" i="7"/>
  <c r="A350" i="7"/>
  <c r="D350" i="7" l="1"/>
  <c r="C350" i="7"/>
  <c r="B350" i="7"/>
  <c r="A351" i="7"/>
  <c r="B351" i="7" l="1"/>
  <c r="C351" i="7"/>
  <c r="D351" i="7"/>
  <c r="A352" i="7"/>
  <c r="C352" i="7" l="1"/>
  <c r="B352" i="7"/>
  <c r="D352" i="7"/>
  <c r="A353" i="7"/>
  <c r="C353" i="7" l="1"/>
  <c r="D353" i="7"/>
  <c r="B353" i="7"/>
  <c r="A354" i="7"/>
  <c r="B354" i="7" l="1"/>
  <c r="C354" i="7"/>
  <c r="D354" i="7"/>
  <c r="A355" i="7"/>
  <c r="B355" i="7" l="1"/>
  <c r="C355" i="7"/>
  <c r="D355" i="7"/>
  <c r="A356" i="7"/>
  <c r="B356" i="7" l="1"/>
  <c r="C356" i="7"/>
  <c r="D356" i="7"/>
  <c r="A357" i="7"/>
  <c r="B357" i="7" l="1"/>
  <c r="D357" i="7"/>
  <c r="C357" i="7"/>
  <c r="A358" i="7"/>
  <c r="D358" i="7" l="1"/>
  <c r="B358" i="7"/>
  <c r="C358" i="7"/>
  <c r="A359" i="7"/>
  <c r="B359" i="7" l="1"/>
  <c r="C359" i="7"/>
  <c r="D359" i="7"/>
  <c r="A360" i="7"/>
  <c r="C360" i="7" l="1"/>
  <c r="B360" i="7"/>
  <c r="D360" i="7"/>
  <c r="A361" i="7"/>
  <c r="C361" i="7" l="1"/>
  <c r="D361" i="7"/>
  <c r="B361" i="7"/>
  <c r="A362" i="7"/>
  <c r="B362" i="7" l="1"/>
  <c r="C362" i="7"/>
  <c r="D362" i="7"/>
  <c r="A363" i="7"/>
  <c r="B363" i="7" l="1"/>
  <c r="C363" i="7"/>
  <c r="D363" i="7"/>
  <c r="A364" i="7"/>
  <c r="B364" i="7" l="1"/>
  <c r="C364" i="7"/>
  <c r="D364" i="7"/>
  <c r="A365" i="7"/>
  <c r="D365" i="7" l="1"/>
  <c r="B365" i="7"/>
  <c r="C365" i="7"/>
  <c r="A366" i="7"/>
  <c r="D366" i="7" l="1"/>
  <c r="B366" i="7"/>
  <c r="C366" i="7"/>
  <c r="A367" i="7"/>
  <c r="A368" i="7" s="1"/>
  <c r="B368" i="7" l="1"/>
  <c r="D368" i="7"/>
  <c r="C368" i="7"/>
  <c r="B367" i="7"/>
  <c r="B370" i="7" s="1"/>
  <c r="C367" i="7"/>
  <c r="C374" i="7" s="1"/>
  <c r="D367" i="7"/>
  <c r="D370" i="7" s="1"/>
  <c r="C373" i="7" l="1"/>
  <c r="C375" i="7" s="1"/>
  <c r="C372" i="7"/>
  <c r="C371" i="7"/>
  <c r="C370" i="7"/>
  <c r="D372" i="7"/>
  <c r="D373" i="7"/>
  <c r="D374" i="7"/>
  <c r="D371" i="7"/>
  <c r="B374" i="7"/>
  <c r="B372" i="7"/>
  <c r="B371" i="7"/>
  <c r="B373" i="7"/>
  <c r="B375" i="7" l="1"/>
  <c r="D37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Dennen-King</author>
    <author>Julie Thomas</author>
    <author>Scott McDonald</author>
    <author>Georgia Holt</author>
    <author>Sharn Crosdale</author>
    <author>Scotney Moore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Lori Dennen-King:</t>
        </r>
        <r>
          <rPr>
            <sz val="9"/>
            <color indexed="81"/>
            <rFont val="Tahoma"/>
            <family val="2"/>
          </rPr>
          <t xml:space="preserve">
2014 September - vdv data use "TEOM 1 Mass 24  Hour" variable - use 23:55 recorded data.</t>
        </r>
      </text>
    </comment>
    <comment ref="D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Lori Dennen-King:</t>
        </r>
        <r>
          <rPr>
            <sz val="9"/>
            <color indexed="81"/>
            <rFont val="Tahoma"/>
            <family val="2"/>
          </rPr>
          <t xml:space="preserve">
data use "TEOM 2 Mass 24  Hour" variable - use 23:55 recorded data.
Criteria does not apply to this site.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Lori Dennen-King:</t>
        </r>
        <r>
          <rPr>
            <sz val="9"/>
            <color indexed="81"/>
            <rFont val="Tahoma"/>
            <family val="2"/>
          </rPr>
          <t xml:space="preserve">
2014 September - vdv data use "MP101 Cycle Concentration" variable - use 23:55 recorded data for level from the day before.</t>
        </r>
      </text>
    </comment>
    <comment ref="D2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Zero Calibration</t>
        </r>
      </text>
    </comment>
    <comment ref="F8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B20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High result due to regional impacts including bushfire</t>
        </r>
      </text>
    </comment>
    <comment ref="F209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4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6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7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Equipment malfunction</t>
        </r>
      </text>
    </comment>
    <comment ref="F218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19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0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1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3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4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5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6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7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8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29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0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0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1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1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2" authorId="1" shapeId="0" xr:uid="{00000000-0006-0000-0000-000020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2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3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3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4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4" authorId="1" shapeId="0" xr:uid="{00000000-0006-0000-0000-000025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5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5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B236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Machine froze and no data was collected</t>
        </r>
      </text>
    </comment>
    <comment ref="F236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37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F238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Failure with pump - sent away for repairs</t>
        </r>
      </text>
    </comment>
    <comment ref="D242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There was no power to the unit</t>
        </r>
      </text>
    </comment>
    <comment ref="D243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There was no power to the unit</t>
        </r>
      </text>
    </comment>
    <comment ref="D244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Julie Thomas:</t>
        </r>
        <r>
          <rPr>
            <sz val="9"/>
            <color indexed="81"/>
            <rFont val="Tahoma"/>
            <family val="2"/>
          </rPr>
          <t xml:space="preserve">
There was no power to the unit</t>
        </r>
      </text>
    </comment>
    <comment ref="D247" authorId="2" shapeId="0" xr:uid="{00000000-0006-0000-0000-00002F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TEOM was not responding to data logger</t>
        </r>
      </text>
    </comment>
    <comment ref="B264" authorId="2" shapeId="0" xr:uid="{00000000-0006-0000-0000-000030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High result due to regional impacts</t>
        </r>
      </text>
    </comment>
    <comment ref="B265" authorId="2" shapeId="0" xr:uid="{00000000-0006-0000-0000-000031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High result due to regional impacts</t>
        </r>
      </text>
    </comment>
    <comment ref="B291" authorId="2" shapeId="0" xr:uid="{00000000-0006-0000-0000-000032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High result due to regional impacts confirmed by reviewing UHAQMN data</t>
        </r>
      </text>
    </comment>
    <comment ref="F291" authorId="2" shapeId="0" xr:uid="{00000000-0006-0000-0000-000033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High result due to regional impact, confirmed by reviewing UHAQMN data</t>
        </r>
      </text>
    </comment>
    <comment ref="D374" authorId="2" shapeId="0" xr:uid="{00000000-0006-0000-0000-000034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TEOM Unresponsive, system lock</t>
        </r>
      </text>
    </comment>
    <comment ref="D375" authorId="2" shapeId="0" xr:uid="{00000000-0006-0000-0000-000035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TEOM Unresponsive, system lock and planned site power outage</t>
        </r>
      </text>
    </comment>
    <comment ref="F380" authorId="2" shapeId="0" xr:uid="{00000000-0006-0000-0000-000036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contaminated by insects on the filter tape</t>
        </r>
      </text>
    </comment>
    <comment ref="D399" authorId="2" shapeId="0" xr:uid="{00000000-0006-0000-0000-000037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valide data due TEOM lockup</t>
        </r>
      </text>
    </comment>
    <comment ref="F407" authorId="2" shapeId="0" xr:uid="{00000000-0006-0000-0000-000038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Communication Error, data not recoverable
</t>
        </r>
      </text>
    </comment>
    <comment ref="D468" authorId="2" shapeId="0" xr:uid="{00000000-0006-0000-0000-000039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 at TEOM</t>
        </r>
      </text>
    </comment>
    <comment ref="D477" authorId="2" shapeId="0" xr:uid="{00000000-0006-0000-0000-00003A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Calibration and site power outage</t>
        </r>
      </text>
    </comment>
    <comment ref="F477" authorId="2" shapeId="0" xr:uid="{00000000-0006-0000-0000-00003B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calibration and overflow error</t>
        </r>
      </text>
    </comment>
    <comment ref="F478" authorId="2" shapeId="0" xr:uid="{00000000-0006-0000-0000-00003C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calibration and overflow error</t>
        </r>
      </text>
    </comment>
    <comment ref="F479" authorId="2" shapeId="0" xr:uid="{00000000-0006-0000-0000-00003D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to overflow error</t>
        </r>
      </text>
    </comment>
    <comment ref="F480" authorId="2" shapeId="0" xr:uid="{00000000-0006-0000-0000-00003E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to overflow error</t>
        </r>
      </text>
    </comment>
    <comment ref="F481" authorId="2" shapeId="0" xr:uid="{00000000-0006-0000-0000-00003F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Insufficent data due to overflow error</t>
        </r>
      </text>
    </comment>
    <comment ref="B496" authorId="2" shapeId="0" xr:uid="{00000000-0006-0000-0000-000040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D496" authorId="2" shapeId="0" xr:uid="{00000000-0006-0000-0000-000041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F496" authorId="2" shapeId="0" xr:uid="{00000000-0006-0000-0000-000042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B497" authorId="2" shapeId="0" xr:uid="{00000000-0006-0000-0000-000043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D497" authorId="2" shapeId="0" xr:uid="{00000000-0006-0000-0000-000044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F497" authorId="2" shapeId="0" xr:uid="{00000000-0006-0000-0000-000045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annual instrument zero check</t>
        </r>
      </text>
    </comment>
    <comment ref="B498" authorId="2" shapeId="0" xr:uid="{00000000-0006-0000-0000-000046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instrument stabilization following the annual calibration</t>
        </r>
      </text>
    </comment>
    <comment ref="B512" authorId="2" shapeId="0" xr:uid="{00000000-0006-0000-0000-000047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Storm</t>
        </r>
      </text>
    </comment>
    <comment ref="F512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Storm</t>
        </r>
      </text>
    </comment>
    <comment ref="B513" authorId="2" shapeId="0" xr:uid="{00000000-0006-0000-0000-000049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Storm</t>
        </r>
      </text>
    </comment>
    <comment ref="F513" authorId="2" shapeId="0" xr:uid="{00000000-0006-0000-0000-00004A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Storm</t>
        </r>
      </text>
    </comment>
    <comment ref="B567" authorId="2" shapeId="0" xr:uid="{00000000-0006-0000-0000-00004B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 Dust Event</t>
        </r>
      </text>
    </comment>
    <comment ref="F571" authorId="2" shapeId="0" xr:uid="{00000000-0006-0000-0000-00004C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2" authorId="2" shapeId="0" xr:uid="{00000000-0006-0000-0000-00004D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3" authorId="2" shapeId="0" xr:uid="{00000000-0006-0000-0000-00004E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4" authorId="2" shapeId="0" xr:uid="{00000000-0006-0000-0000-00004F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5" authorId="2" shapeId="0" xr:uid="{00000000-0006-0000-0000-000050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6" authorId="2" shapeId="0" xr:uid="{00000000-0006-0000-0000-000051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7" authorId="2" shapeId="0" xr:uid="{00000000-0006-0000-0000-000052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8" authorId="2" shapeId="0" xr:uid="{00000000-0006-0000-0000-000053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79" authorId="2" shapeId="0" xr:uid="{00000000-0006-0000-0000-000054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F580" authorId="2" shapeId="0" xr:uid="{00000000-0006-0000-0000-000055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to leak in the sample delivery system</t>
        </r>
      </text>
    </comment>
    <comment ref="B592" authorId="2" shapeId="0" xr:uid="{00000000-0006-0000-0000-000056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 Dust Event</t>
        </r>
      </text>
    </comment>
    <comment ref="D592" authorId="2" shapeId="0" xr:uid="{00000000-0006-0000-0000-000057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Insufficent data available due to a power outage</t>
        </r>
      </text>
    </comment>
    <comment ref="B595" authorId="2" shapeId="0" xr:uid="{00000000-0006-0000-0000-000058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Event</t>
        </r>
      </text>
    </comment>
    <comment ref="F595" authorId="2" shapeId="0" xr:uid="{00000000-0006-0000-0000-000059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Event</t>
        </r>
      </text>
    </comment>
    <comment ref="B616" authorId="2" shapeId="0" xr:uid="{00000000-0006-0000-0000-00005A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A dust cloud preceeding a storm front resulted in an extremely high short term result that had a significant impact on the 24 hour result.  Ongoing dry conditions in the region.</t>
        </r>
      </text>
    </comment>
    <comment ref="D617" authorId="2" shapeId="0" xr:uid="{00000000-0006-0000-0000-00005B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available for 24hr average due to power failure</t>
        </r>
      </text>
    </comment>
    <comment ref="D619" authorId="2" shapeId="0" xr:uid="{00000000-0006-0000-0000-00005C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power outage</t>
        </r>
      </text>
    </comment>
    <comment ref="D620" authorId="2" shapeId="0" xr:uid="{00000000-0006-0000-0000-00005D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power outage</t>
        </r>
      </text>
    </comment>
    <comment ref="D621" authorId="2" shapeId="0" xr:uid="{00000000-0006-0000-0000-00005E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available due power outage and TEOM stabilizing</t>
        </r>
      </text>
    </comment>
    <comment ref="D634" authorId="2" shapeId="0" xr:uid="{00000000-0006-0000-0000-00005F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power outage</t>
        </r>
      </text>
    </comment>
    <comment ref="D635" authorId="2" shapeId="0" xr:uid="{00000000-0006-0000-0000-000060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data due power outage and TEOM stabilizing</t>
        </r>
      </text>
    </comment>
    <comment ref="B641" authorId="2" shapeId="0" xr:uid="{00000000-0006-0000-0000-000061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event</t>
        </r>
      </text>
    </comment>
    <comment ref="F641" authorId="2" shapeId="0" xr:uid="{00000000-0006-0000-0000-00006200000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Regional dust event</t>
        </r>
      </text>
    </comment>
    <comment ref="F706" authorId="2" shapeId="0" xr:uid="{20437909-5EE9-48F8-ADD9-EE62E767FF6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Vacuum pump failure</t>
        </r>
      </text>
    </comment>
    <comment ref="F707" authorId="2" shapeId="0" xr:uid="{C0EC9069-AB9D-46F9-B6FE-81CE69559AD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System stabilising following replacement of vacuum pump</t>
        </r>
      </text>
    </comment>
    <comment ref="D726" authorId="2" shapeId="0" xr:uid="{C6D3681B-8F60-49FC-90A9-7080824EA99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power outage</t>
        </r>
      </text>
    </comment>
    <comment ref="F736" authorId="2" shapeId="0" xr:uid="{54819B00-6398-4AA6-888F-D04F42F8ED5C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Fault with machine causing high results - extraneous material (dislodged filter tape) found stuck in measurement gauge area.
</t>
        </r>
      </text>
    </comment>
    <comment ref="F737" authorId="2" shapeId="0" xr:uid="{CE409411-7089-4364-9CFF-44EBB9B40F3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Fault with machine causing high results - extraneous material (dislodged filter tape) found stuck in measurement gauge area.
</t>
        </r>
      </text>
    </comment>
    <comment ref="F738" authorId="2" shapeId="0" xr:uid="{A07DFE48-AE1F-4B5D-9763-C70623420318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Fault with machine causing high results - extraneous material (dislodged filter tape) found stuck in measurement gauge area.
</t>
        </r>
      </text>
    </comment>
    <comment ref="F739" authorId="2" shapeId="0" xr:uid="{7F8033C0-03E8-4CC6-9FBD-08C541FA8E0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Fault with machine causing high results - extraneous material (dislodged filter tape) found stuck in measurement gauge area.
</t>
        </r>
      </text>
    </comment>
    <comment ref="F740" authorId="2" shapeId="0" xr:uid="{3AA76EFC-9489-40A9-B2F1-563A1DB21863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Fault with machine causing high results - extraneous material (dislodged filter tape) found stuck in measurement gauge area.
</t>
        </r>
      </text>
    </comment>
    <comment ref="F769" authorId="2" shapeId="0" xr:uid="{6CB6CD45-EEC0-4985-AB98-5D74C8C5938C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</t>
        </r>
      </text>
    </comment>
    <comment ref="F770" authorId="2" shapeId="0" xr:uid="{908191F6-5279-4FF2-A29C-4CDD4D0CB59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</t>
        </r>
      </text>
    </comment>
    <comment ref="F771" authorId="2" shapeId="0" xr:uid="{C4B3F079-C2E5-4D51-B74B-4E6E465AA48C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</t>
        </r>
      </text>
    </comment>
    <comment ref="F772" authorId="2" shapeId="0" xr:uid="{3A042A48-F5C2-4F5D-AB0D-9119005878B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</t>
        </r>
      </text>
    </comment>
    <comment ref="B800" authorId="2" shapeId="0" xr:uid="{3DB73AA2-3211-4425-B01E-837D17495E0F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 with UHQAMN, regional dust event</t>
        </r>
      </text>
    </comment>
    <comment ref="F800" authorId="2" shapeId="0" xr:uid="{3B6D8B7E-E66D-4714-8E16-FF252A892B0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 with UHQAMN, regional dust event</t>
        </r>
      </text>
    </comment>
    <comment ref="B831" authorId="2" shapeId="0" xr:uid="{F372EDD2-8FA4-48AD-826E-167E46FB6143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regional dust event</t>
        </r>
      </text>
    </comment>
    <comment ref="F831" authorId="2" shapeId="0" xr:uid="{30BFBCDC-74F5-44AB-936A-E8EC3EC853C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regional dust event</t>
        </r>
      </text>
    </comment>
    <comment ref="B833" authorId="2" shapeId="0" xr:uid="{2594D203-5CFB-4642-A188-B32F4D935B6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D833" authorId="2" shapeId="0" xr:uid="{E387EF19-9F95-4595-B72C-1904AABC39B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F833" authorId="2" shapeId="0" xr:uid="{9D6CA167-BA35-44E1-823E-15B9BC2AD3A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B834" authorId="2" shapeId="0" xr:uid="{FF823957-F6E9-4463-AB54-D1E512A34165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D834" authorId="2" shapeId="0" xr:uid="{CF9A9DFD-311F-4A4A-859F-F9844FC4990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F834" authorId="2" shapeId="0" xr:uid="{C90CEB0D-82B1-4A33-A3FE-D97C8E80DCE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No data due annual calibration being performed</t>
        </r>
      </text>
    </comment>
    <comment ref="B846" authorId="2" shapeId="0" xr:uid="{AD0D1490-A888-4963-8867-EC43AB0B491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Instrument fault, TEOM froze, reset by Cbased</t>
        </r>
      </text>
    </comment>
    <comment ref="B850" authorId="2" shapeId="0" xr:uid="{4F77C287-E660-45BB-9AC7-EA561CDAD435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0" authorId="2" shapeId="0" xr:uid="{22367149-359A-4CDD-A759-4F32DEFF9EC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51" authorId="2" shapeId="0" xr:uid="{1345A869-2697-4886-A622-57FCA832BF2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52" authorId="2" shapeId="0" xr:uid="{9C8DBA8A-499E-4886-8D7F-0C5AC37923F9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2" authorId="2" shapeId="0" xr:uid="{11A0858C-134A-4065-8DC9-F130B63DB8B7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B853" authorId="2" shapeId="0" xr:uid="{8A687F34-416A-482A-8974-113974E99A4B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3" authorId="2" shapeId="0" xr:uid="{3353909B-87F7-4672-9B8E-5EF1E8EDF48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54" authorId="2" shapeId="0" xr:uid="{6F1A0ED4-54B6-471A-8AA7-3E00D0AAED78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D854" authorId="2" shapeId="0" xr:uid="{79883AEB-CEBA-4D4E-A5F2-A91352D14BA6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 due power outage.</t>
        </r>
      </text>
    </comment>
    <comment ref="F854" authorId="2" shapeId="0" xr:uid="{57F5D1D1-77EE-48D1-B290-7191BDE5DF9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55" authorId="2" shapeId="0" xr:uid="{D6A0CA33-E991-452D-BAF7-4E22345297E7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5" authorId="2" shapeId="0" xr:uid="{8299B532-5784-4EF3-9A5B-FD7EFEC03AE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average, annaul calibration re-done</t>
        </r>
      </text>
    </comment>
    <comment ref="B856" authorId="2" shapeId="0" xr:uid="{0492AB8A-6A41-4CAA-A010-03567881AB9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6" authorId="2" shapeId="0" xr:uid="{F11834E3-13D3-43B5-83CD-09C7C875D6A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57" authorId="2" shapeId="0" xr:uid="{757F2702-4239-47FA-A024-2368ABC21F76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F858" authorId="2" shapeId="0" xr:uid="{5977B11B-6B55-4974-9610-80865D199BD8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F860" authorId="2" shapeId="0" xr:uid="{94F714F7-CE91-454E-891B-6ADCCAEBD55F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F861" authorId="2" shapeId="0" xr:uid="{5D41D98B-DBDB-4734-9C8A-51810066CD5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62" authorId="2" shapeId="0" xr:uid="{1C94FD7C-586E-4A7D-A739-E735151D8CB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62" authorId="2" shapeId="0" xr:uid="{2F129D22-F7C5-44D0-9B80-E4FFB6E0E50C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63" authorId="2" shapeId="0" xr:uid="{6C528C31-EBEC-497A-8FA5-51AE8AB4C727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 Data cross referenced with UHAQMN, region affected by smoke.</t>
        </r>
      </text>
    </comment>
    <comment ref="F863" authorId="2" shapeId="0" xr:uid="{9ADBA696-8BA4-4857-9FBF-81E675006AD9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64" authorId="2" shapeId="0" xr:uid="{5B9E0B91-39C5-474E-A57D-E0B859D8E36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F865" authorId="2" shapeId="0" xr:uid="{F6930EB2-06A0-46D0-A635-21FE3963181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67" authorId="2" shapeId="0" xr:uid="{36597888-D0AC-4114-90C4-F5AA51469D4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67" authorId="2" shapeId="0" xr:uid="{83715BAC-3C1F-4562-8448-B3584DD57E7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average, annaul calibration re-done</t>
        </r>
      </text>
    </comment>
    <comment ref="F868" authorId="2" shapeId="0" xr:uid="{649BC436-17D9-4E2D-8C07-4E109B7C3565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 Instrument fault.</t>
        </r>
      </text>
    </comment>
    <comment ref="F869" authorId="2" shapeId="0" xr:uid="{954FC702-F404-4BE8-9F6D-CB79343FD0AF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F870" authorId="2" shapeId="0" xr:uid="{6DA0477D-262C-4817-BC39-C503DCA9287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71" authorId="2" shapeId="0" xr:uid="{1A55B081-42FB-4D03-8BFD-79C718A6133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71" authorId="2" shapeId="0" xr:uid="{80DD1701-375E-43B5-A23D-8D2FCE37D72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72" authorId="2" shapeId="0" xr:uid="{7B8DF259-B1C0-43CB-8028-3BC87D6961F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72" authorId="2" shapeId="0" xr:uid="{7D7A8260-5230-435E-8BD0-929AD5B46EC9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Insufficient valid data to obtain a 24hr average.
Instrument fault.</t>
        </r>
      </text>
    </comment>
    <comment ref="B875" authorId="2" shapeId="0" xr:uid="{EC63EE9C-93F3-4A7F-A6DE-255E3361DF8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75" authorId="2" shapeId="0" xr:uid="{E750C26E-BF3D-4C18-A34D-FD6BC7EDFF7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76" authorId="2" shapeId="0" xr:uid="{309F7D8E-33DB-4635-B93A-BA3F553FA24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76" authorId="2" shapeId="0" xr:uid="{95513BF9-1202-444C-BF7F-017376CDA52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77" authorId="2" shapeId="0" xr:uid="{EDC73D5B-F61B-4171-BA04-38538536064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77" authorId="2" shapeId="0" xr:uid="{5A7D18F3-449E-45A6-8785-795F2EBAB0E6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78" authorId="2" shapeId="0" xr:uid="{F9ADCFF2-B8AD-4BE8-AB53-D0FD142531C6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D878" authorId="2" shapeId="0" xr:uid="{2A53D999-5A26-4B16-A445-8651CB239B24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Power outage</t>
        </r>
      </text>
    </comment>
    <comment ref="F878" authorId="2" shapeId="0" xr:uid="{35B2A12A-C734-4561-A9F5-F6817724891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81" authorId="2" shapeId="0" xr:uid="{ED74B12C-AFF1-4E25-B111-B55906A1A9A0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1" authorId="2" shapeId="0" xr:uid="{B277C58B-BE11-48CA-8E5C-3BACC724576E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82" authorId="2" shapeId="0" xr:uid="{D71DD510-A65A-4C67-AA46-8BA7D4BA1F8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2" authorId="2" shapeId="0" xr:uid="{C5C91E2F-3A29-4692-B2A8-BDAB23F811C3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83" authorId="2" shapeId="0" xr:uid="{D1F1D2E8-B67F-45D1-A756-A1461FF641B1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3" authorId="2" shapeId="0" xr:uid="{2BE8BAD0-C69B-4D59-9AA2-CF51B541AD6A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84" authorId="2" shapeId="0" xr:uid="{EF8B90AB-83F9-44ED-91CB-D4F47BF2782C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4" authorId="2" shapeId="0" xr:uid="{98DB51A9-0518-426A-841B-044F9236150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85" authorId="2" shapeId="0" xr:uid="{5E2AB5CB-C93B-4A0B-9010-D556110280F2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5" authorId="2" shapeId="0" xr:uid="{9291A54C-72D6-401B-A428-2145DC07672D}">
      <text>
        <r>
          <rPr>
            <b/>
            <sz val="9"/>
            <color indexed="81"/>
            <rFont val="Tahoma"/>
            <family val="2"/>
          </rPr>
          <t>Scott McDonald: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6" authorId="3" shapeId="0" xr:uid="{69903909-9483-47D8-AEAF-84E505C5CAB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7" authorId="3" shapeId="0" xr:uid="{45938D53-EFA6-40B0-9F30-1F3697AC534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88" authorId="3" shapeId="0" xr:uid="{7036635E-141F-4D27-B994-21EEA15F162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D889" authorId="3" shapeId="0" xr:uid="{F473BE3B-A3DE-486D-BB91-A5D49CF26D5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88%.</t>
        </r>
      </text>
    </comment>
    <comment ref="B890" authorId="3" shapeId="0" xr:uid="{3576567A-A3E8-49AC-B9AA-48533083B09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91%. Verified by C Based data </t>
        </r>
      </text>
    </comment>
    <comment ref="B891" authorId="3" shapeId="0" xr:uid="{1E61AF3E-0D70-46F5-96A3-043D0B4A43D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91" authorId="3" shapeId="0" xr:uid="{D4068547-B8E9-4BC1-9D80-659028DA6F8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2" authorId="3" shapeId="0" xr:uid="{784873B3-8DEA-43A2-8BE0-E0E7DB4D393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Less than 75 % of valid data available due to a power outage</t>
        </r>
      </text>
    </comment>
    <comment ref="F892" authorId="3" shapeId="0" xr:uid="{AD2B746C-B867-4AB0-AA78-B55AE75A907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3" authorId="3" shapeId="0" xr:uid="{6F2E0152-A928-4B68-8F98-A6CF9573762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Less than 75 % of valid data available due to a power outage</t>
        </r>
      </text>
    </comment>
    <comment ref="F893" authorId="3" shapeId="0" xr:uid="{BCEDF247-4670-46F4-8DCE-76F0A5C28A6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4" authorId="3" shapeId="0" xr:uid="{608DED57-6436-4F6D-9265-DBF700FF3D4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84%. Data cross referenced with UHAQMN, region affected by smoke. Verified by C Based data </t>
        </r>
      </text>
    </comment>
    <comment ref="D894" authorId="3" shapeId="0" xr:uid="{A666EABF-D232-49D4-AED3-ABEDE8BEC3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86%.</t>
        </r>
      </text>
    </comment>
    <comment ref="F894" authorId="3" shapeId="0" xr:uid="{294306AF-7BAC-4741-9DA1-0851C03DD5C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5" authorId="3" shapeId="0" xr:uid="{7FE9D07B-18DD-4CDB-868A-E3FCDCD0521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85%. Data cross referenced with UHAQMN, region affected by smoke. Verified by C Based data </t>
        </r>
      </text>
    </comment>
    <comment ref="F895" authorId="3" shapeId="0" xr:uid="{8CBE3C1F-80CF-4D4B-9117-E1A9CAE4132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6" authorId="3" shapeId="0" xr:uid="{412566FE-1144-4305-83AD-6CD14258728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96" authorId="3" shapeId="0" xr:uid="{577E72C6-2F2C-4A76-85FD-E12356A8D38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897" authorId="3" shapeId="0" xr:uid="{1D0A0584-564D-4C95-BDBA-B79D6FE146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897" authorId="3" shapeId="0" xr:uid="{A1C7600B-63EE-46CC-99D9-2F3D15BBAF05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1" authorId="3" shapeId="0" xr:uid="{B85D06EA-5996-475A-9670-9DF473CD404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901" authorId="3" shapeId="0" xr:uid="{051547F1-1B54-4DE8-878D-65AEE9E14E0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4" authorId="3" shapeId="0" xr:uid="{5B14A644-3E14-447D-9F3C-5F8F9C2977E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904" authorId="3" shapeId="0" xr:uid="{8646B125-DF89-48D6-B324-31E169C3229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5" authorId="3" shapeId="0" xr:uid="{8AAADFAE-E44B-4AE0-A34B-4133EEFEE36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6" authorId="3" shapeId="0" xr:uid="{E24CAB0D-B19E-49A4-BF32-BD6F64039FF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906" authorId="3" shapeId="0" xr:uid="{979F30C0-AD11-48A7-A29B-A47B90C02A5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7" authorId="3" shapeId="0" xr:uid="{0AAC28BD-A6B5-42FD-885E-6DD7ED07B81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D907" authorId="3" shapeId="0" xr:uid="{AFCC5F7F-F029-4E3E-9573-41E9A80499D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Less than 75 % of valid data available due to non-routine maintenance/calibration from replacing the filter during high filter loadings</t>
        </r>
      </text>
    </comment>
    <comment ref="F907" authorId="3" shapeId="0" xr:uid="{C398481F-ED4D-4AFA-9A86-9113137031C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08" authorId="3" shapeId="0" xr:uid="{775E0129-FCF4-4C54-9B53-E7ABCCB9AED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86%. Data cross referenced with UHAQMN, region affected by smoke. Verified by C Based data </t>
        </r>
      </text>
    </comment>
    <comment ref="D908" authorId="3" shapeId="0" xr:uid="{FDF0B6AA-A990-42CC-9AE1-6C1DD613C7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88%. Verified by C Based data </t>
        </r>
      </text>
    </comment>
    <comment ref="B914" authorId="3" shapeId="0" xr:uid="{6EE30269-33C4-41EA-B5DA-DC7A4F2CFC1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15" authorId="3" shapeId="0" xr:uid="{BB8C22AA-078C-49EF-B55B-50669FD5C97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F915" authorId="3" shapeId="0" xr:uid="{E84D1E34-7CEA-47B2-9E76-A97FFC3CDE3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16" authorId="3" shapeId="0" xr:uid="{4E517D89-E0FF-445C-9079-46BC34F2741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smoke.</t>
        </r>
      </text>
    </comment>
    <comment ref="B917" authorId="3" shapeId="0" xr:uid="{90B0E2A2-FBEF-4FC7-B7C9-BED14364DC4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F917" authorId="3" shapeId="0" xr:uid="{909384BE-306D-496E-97D9-7F42A03F0C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B918" authorId="3" shapeId="0" xr:uid="{A81FF8C3-BD9E-427D-8D12-7163794DD3F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90%. Verified by C Based data </t>
        </r>
      </text>
    </comment>
    <comment ref="D918" authorId="3" shapeId="0" xr:uid="{A2B69C6E-AA3E-4117-B178-424685571E7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86%. Verified by C Based data </t>
        </r>
      </text>
    </comment>
    <comment ref="F918" authorId="3" shapeId="0" xr:uid="{B5F72E5F-6B73-4EA5-B3B5-704C5D8673E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95%. Verified by C Based data </t>
        </r>
      </text>
    </comment>
    <comment ref="B919" authorId="3" shapeId="0" xr:uid="{A1B1CA65-D791-4331-9F29-DF6ABD92ACE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B921" authorId="3" shapeId="0" xr:uid="{92F78057-5DF0-48C7-984C-A48A9AADF2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dust/smoke.</t>
        </r>
      </text>
    </comment>
    <comment ref="D921" authorId="3" shapeId="0" xr:uid="{65BA2FC1-CA65-4FE3-987B-145B590A312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93%. Verified by C Based data </t>
        </r>
      </text>
    </comment>
    <comment ref="F921" authorId="3" shapeId="0" xr:uid="{4907DF40-87E4-41CB-9D7C-362D33E8548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dust/smoke.</t>
        </r>
      </text>
    </comment>
    <comment ref="D922" authorId="3" shapeId="0" xr:uid="{43A0D457-E8DE-4AB9-BC2D-55074F17D98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92%. Verified by C Based data </t>
        </r>
      </text>
    </comment>
    <comment ref="B924" authorId="3" shapeId="0" xr:uid="{696754CB-1957-4533-8210-509F7A7F1D5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B925" authorId="3" shapeId="0" xr:uid="{5958CD7A-CED2-47AD-A5F2-C62EEF3D17A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89%. Verified by C Based data </t>
        </r>
      </text>
    </comment>
    <comment ref="D925" authorId="3" shapeId="0" xr:uid="{7D07D559-D26B-4B91-8CF7-54B04F419DE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86%. Verified by C Based data </t>
        </r>
      </text>
    </comment>
    <comment ref="B927" authorId="3" shapeId="0" xr:uid="{42AF070F-B46B-4510-ABF0-1152E838C05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dust/smoke.</t>
        </r>
      </text>
    </comment>
    <comment ref="F927" authorId="3" shapeId="0" xr:uid="{BB99C2CF-A2E3-4403-A731-C116D729F40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dust/smoke.</t>
        </r>
      </text>
    </comment>
    <comment ref="B928" authorId="3" shapeId="0" xr:uid="{30584866-C518-49A9-8581-07A016F94AF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B929" authorId="3" shapeId="0" xr:uid="{29E56F3D-6726-4FC6-924F-B6A92004633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89%. Verified by C Based data </t>
        </r>
      </text>
    </comment>
    <comment ref="B932" authorId="3" shapeId="0" xr:uid="{04628F17-B8DF-4703-8D0E-4FFFA77CC55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85%. Verified by C Based data </t>
        </r>
      </text>
    </comment>
    <comment ref="D932" authorId="3" shapeId="0" xr:uid="{725DD139-54CD-458C-BC8F-8B4D0D45811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89%. Verified by C Based data </t>
        </r>
      </text>
    </comment>
    <comment ref="B936" authorId="3" shapeId="0" xr:uid="{16EDDA95-6E88-4B2C-9D43-C50D39C7EBC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F936" authorId="3" shapeId="0" xr:uid="{37DEA785-0937-465B-89ED-FE0728D4DCF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B937" authorId="3" shapeId="0" xr:uid="{F6BCBEBF-C5E7-4617-A6C5-1D5FCC79D14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F937" authorId="3" shapeId="0" xr:uid="{CBF9F8BC-1BE3-462D-89D4-888EEC1C0EE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D938" authorId="3" shapeId="0" xr:uid="{7FAC4B93-4C61-4DF0-A740-60639900D34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89%. Verified by C Based data </t>
        </r>
      </text>
    </comment>
    <comment ref="B939" authorId="3" shapeId="0" xr:uid="{48E996C2-781B-4721-9919-F681D6D7414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F939" authorId="3" shapeId="0" xr:uid="{A402BB19-5C57-48D8-B346-C85A35511E3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F946" authorId="3" shapeId="0" xr:uid="{BBC0093B-4367-4515-91DD-FA8A6C2F80C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instrument fault resulting in data recovery of 99%. Verified by C Based data </t>
        </r>
      </text>
    </comment>
    <comment ref="D949" authorId="3" shapeId="0" xr:uid="{4C8167E5-074D-45DC-87B4-C3A20E6A9D9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83%. Verified by C Based data </t>
        </r>
      </text>
    </comment>
    <comment ref="D950" authorId="3" shapeId="0" xr:uid="{174FF0E5-B8E2-4364-ADB8-1D13ED02C31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 </t>
        </r>
      </text>
    </comment>
    <comment ref="D951" authorId="3" shapeId="0" xr:uid="{585C697C-8591-493B-BE0F-6E33C417FA0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filter change completed resulting in data recovery of 83%. Verified by C Based data </t>
        </r>
      </text>
    </comment>
    <comment ref="F953" authorId="3" shapeId="0" xr:uid="{0DAE512A-ABB9-46E1-8D3E-C22DBEF1D1D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79%. Verified by C Based data </t>
        </r>
      </text>
    </comment>
    <comment ref="D956" authorId="3" shapeId="0" xr:uid="{3B0D51AD-4D46-482F-8E39-6A533D87131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D957" authorId="3" shapeId="0" xr:uid="{81AC8F31-8FA3-4574-B02A-9EA19BA0FEC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D959" authorId="3" shapeId="0" xr:uid="{F434617A-F4BC-4593-A870-37C4CD9FD9F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83%. Verified by C Based data </t>
        </r>
      </text>
    </comment>
    <comment ref="D962" authorId="3" shapeId="0" xr:uid="{DC103302-2A9E-4ED5-A729-6855B53D02C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D963" authorId="3" shapeId="0" xr:uid="{1066C400-E9EC-4896-AF74-C42B4DF7ACB5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D964" authorId="3" shapeId="0" xr:uid="{ADCF82CD-6B5E-4D30-B14C-9AC37C5CC145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F964" authorId="3" shapeId="0" xr:uid="{05895F6A-9B81-4433-BCBF-AF1725DBD69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83%. Verified by C Based data </t>
        </r>
      </text>
    </comment>
    <comment ref="D965" authorId="3" shapeId="0" xr:uid="{4289B417-C2D8-471D-AB30-DBED6C57780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75%. Verified by C Based data </t>
        </r>
      </text>
    </comment>
    <comment ref="D966" authorId="3" shapeId="0" xr:uid="{8ED6D36F-D7D9-42E7-A705-59D1FF1F8FB5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79%. Verified by C Based data </t>
        </r>
      </text>
    </comment>
    <comment ref="F966" authorId="3" shapeId="0" xr:uid="{5DD4763E-2127-49B2-9D6E-E2E3811E4DD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cross referenced with UHAQMN, region affected by elevated dust.</t>
        </r>
      </text>
    </comment>
    <comment ref="D969" authorId="3" shapeId="0" xr:uid="{918C1EDE-F625-43A6-8ED5-2F05B0BC989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Calculated from available valid data, power outage resulting in data recovery of 88%. Verified by C Based data </t>
        </r>
      </text>
    </comment>
    <comment ref="D970" authorId="3" shapeId="0" xr:uid="{21794540-3293-4250-8C56-C372CF21359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D971" authorId="3" shapeId="0" xr:uid="{84A6BE99-8860-43F6-B6B8-8666CFB1677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Power outage resulting in no data</t>
        </r>
      </text>
    </comment>
    <comment ref="B979" authorId="3" shapeId="0" xr:uid="{22A12EE5-4B6D-4848-9838-AA9C91A6A6C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equipment electrical checks, value calculated using valid data, 80 % of expected data set.  </t>
        </r>
      </text>
    </comment>
    <comment ref="D979" authorId="3" shapeId="0" xr:uid="{A9945195-D940-4329-8FF6-6A50F72D46D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equipment electrical checks, value calculated using valid data, 88 % of expected data set.  </t>
        </r>
      </text>
    </comment>
    <comment ref="F979" authorId="3" shapeId="0" xr:uid="{BE0B335A-79BA-4855-B1AD-52AD123D3D4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equipment electrical checks, value calculated using valid data, 84 % of expected data set.  </t>
        </r>
      </text>
    </comment>
    <comment ref="B980" authorId="3" shapeId="0" xr:uid="{D2824A53-2563-42E0-8E16-55630C259A2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electrical equipment checks, value calculated using valid data, 97 % of expected data set.  </t>
        </r>
      </text>
    </comment>
    <comment ref="F990" authorId="3" shapeId="0" xr:uid="{DB521C19-C290-43FA-88EA-6D7DA2784C0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instrument fault, value calculated using valid data, 80 % of expected data set.  </t>
        </r>
      </text>
    </comment>
    <comment ref="F991" authorId="3" shapeId="0" xr:uid="{3A8356F4-5E5C-4EC1-BEF2-5B1797A690E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instrument fault.</t>
        </r>
      </text>
    </comment>
    <comment ref="D992" authorId="3" shapeId="0" xr:uid="{29E18A9B-2F74-4DD5-8C2D-10CDAB88189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85 % of expected data set.  </t>
        </r>
      </text>
    </comment>
    <comment ref="F992" authorId="3" shapeId="0" xr:uid="{2343BEE0-C3AC-406D-A18D-B102D55EBED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instrument fault.</t>
        </r>
      </text>
    </comment>
    <comment ref="F996" authorId="3" shapeId="0" xr:uid="{F5F2D6AB-BE6D-4100-830E-074201AFDDB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99 % of expected data set.  </t>
        </r>
      </text>
    </comment>
    <comment ref="B1000" authorId="3" shapeId="0" xr:uid="{5A25439D-61F6-409D-AC0E-C497E9233A1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 </t>
        </r>
      </text>
    </comment>
    <comment ref="B1001" authorId="3" shapeId="0" xr:uid="{48DF2365-E41F-43CB-BFFB-DCFA4523E341}">
      <text>
        <r>
          <rPr>
            <b/>
            <sz val="9"/>
            <color indexed="81"/>
            <rFont val="Tahoma"/>
            <family val="2"/>
          </rPr>
          <t xml:space="preserve">Georgia Holt: </t>
        </r>
        <r>
          <rPr>
            <sz val="9"/>
            <color indexed="81"/>
            <rFont val="Tahoma"/>
            <family val="2"/>
          </rPr>
          <t>No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data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due to power outage.</t>
        </r>
      </text>
    </comment>
    <comment ref="B1002" authorId="3" shapeId="0" xr:uid="{E635B8D8-6CD0-424C-B93F-A62DA90861E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94 % of expected data set.  </t>
        </r>
      </text>
    </comment>
    <comment ref="D1009" authorId="3" shapeId="0" xr:uid="{210F9812-A958-466A-9262-4EAC207E450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 </t>
        </r>
      </text>
    </comment>
    <comment ref="F1019" authorId="3" shapeId="0" xr:uid="{7B5065EF-8844-404A-8244-88EA53CF04E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96 % of expected data set.  </t>
        </r>
      </text>
    </comment>
    <comment ref="D1021" authorId="3" shapeId="0" xr:uid="{5B9BD172-23CE-4CD4-9D9D-AF67FF573BA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 </t>
        </r>
      </text>
    </comment>
    <comment ref="B1027" authorId="3" shapeId="0" xr:uid="{E61D8235-F6FA-4D8D-AA17-66F0F65A2E6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 </t>
        </r>
      </text>
    </comment>
    <comment ref="D1027" authorId="3" shapeId="0" xr:uid="{73E649DA-1672-46D4-A860-CAD3233DFDB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 </t>
        </r>
      </text>
    </comment>
    <comment ref="F1027" authorId="3" shapeId="0" xr:uid="{70A96C49-302F-4C1B-9626-35F97C90AA6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 </t>
        </r>
      </text>
    </comment>
    <comment ref="D1039" authorId="3" shapeId="0" xr:uid="{29A20E70-DB7A-4767-AA21-AF331648D08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planned power outage, less than 75% of expected data set available. Therefore, no data </t>
        </r>
      </text>
    </comment>
    <comment ref="D1044" authorId="3" shapeId="0" xr:uid="{5FA12809-9E50-41FE-BC3C-CA804306F77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power outage, value calculated using valid data, 79 % of expected data set. </t>
        </r>
      </text>
    </comment>
    <comment ref="D1049" authorId="3" shapeId="0" xr:uid="{A79316A1-CF49-4D0A-A680-134D7D69A5E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050" authorId="3" shapeId="0" xr:uid="{8848ECE0-4ECF-42E8-9A3F-59EA58CE85A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055" authorId="3" shapeId="0" xr:uid="{62E240D9-376E-4E5E-8A82-AFF95B68C26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power outage, value calculated using valid data, 83 % of expected data set. </t>
        </r>
      </text>
    </comment>
    <comment ref="B1063" authorId="3" shapeId="0" xr:uid="{C438573A-D64F-426D-BC74-CF39369B8E4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063" authorId="3" shapeId="0" xr:uid="{04D36F03-2A94-43B1-B047-8A7DF34E2F0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F1063" authorId="3" shapeId="0" xr:uid="{07CA953E-E0B8-47F9-923A-959715D2563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069" authorId="3" shapeId="0" xr:uid="{483ECEE9-D5E6-431C-AB10-09B8E7B95C7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B1093" authorId="3" shapeId="0" xr:uid="{91ED8FBF-DC9E-4C1A-9A01-4297D1E9341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88 % of expected data set. </t>
        </r>
      </text>
    </comment>
    <comment ref="D1093" authorId="3" shapeId="0" xr:uid="{EF9224BC-20F8-463B-9946-02E4387ECD4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83 % of expected data set. </t>
        </r>
      </text>
    </comment>
    <comment ref="D1098" authorId="3" shapeId="0" xr:uid="{C04895C7-787E-4F80-8BE1-3D94EE9564A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88 % of expected data set. </t>
        </r>
      </text>
    </comment>
    <comment ref="F1100" authorId="3" shapeId="0" xr:uid="{573B9F8C-0D92-478F-9F9B-1CA40EA39EB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minor instrument fault, value calculated using valid data, 96 % of expected data set. </t>
        </r>
      </text>
    </comment>
    <comment ref="B1105" authorId="3" shapeId="0" xr:uid="{345E5802-44E6-4510-BFE4-48E3DD0DCF2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F1105" authorId="3" shapeId="0" xr:uid="{102D5723-3FD0-4473-9BA7-5578C0A907D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111" authorId="3" shapeId="0" xr:uid="{F7A2F0D0-2204-4163-AAB5-A4D8761C9F5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F1113" authorId="3" shapeId="0" xr:uid="{B0C85248-0415-46FB-BD51-65CCC76F22A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minor instrument fault, value calculated using valid data, 96 % of expected data set. </t>
        </r>
      </text>
    </comment>
    <comment ref="D1116" authorId="3" shapeId="0" xr:uid="{B34221ED-177E-428E-8C19-40232990AEA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125" authorId="3" shapeId="0" xr:uid="{52E98C7B-D634-41B1-A42C-61EE8E055B1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less than 75% of expected data set obtained. </t>
        </r>
      </text>
    </comment>
    <comment ref="D1127" authorId="3" shapeId="0" xr:uid="{E754C987-8E90-48C7-85EE-C6DA7F569DD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ongoing power outages, value calculated using valid data, 83 % of expected data set. </t>
        </r>
      </text>
    </comment>
    <comment ref="D1128" authorId="3" shapeId="0" xr:uid="{46D354E5-0A2F-4B2A-B833-63D82161D21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ongoing power outages, value calculated using valid data, 96 % of expected data set. </t>
        </r>
      </text>
    </comment>
    <comment ref="D1130" authorId="3" shapeId="0" xr:uid="{96C255F8-457C-4F0D-8DBC-5D48EA421B7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 power outages, value calculated using valid data, 83 % of expected data set. </t>
        </r>
      </text>
    </comment>
    <comment ref="D1131" authorId="3" shapeId="0" xr:uid="{74580F5B-B3CD-4A20-A46A-F185A527B21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 power outages, insufficient data available. </t>
        </r>
      </text>
    </comment>
    <comment ref="D1132" authorId="3" shapeId="0" xr:uid="{44ABAB76-5D4C-4554-A22B-FAA941F6C98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 power outages, insufficient data available. </t>
        </r>
      </text>
    </comment>
    <comment ref="D1134" authorId="3" shapeId="0" xr:uid="{AF145572-96E6-484F-BDB4-2B488A146E7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143" authorId="3" shapeId="0" xr:uid="{C7D0EB65-AC6B-424A-BAD3-6F35347BC30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 power outages, value calculated using valid data, 75 % of expected data set. </t>
        </r>
      </text>
    </comment>
    <comment ref="B1144" authorId="3" shapeId="0" xr:uid="{5B5450DC-FC6B-4245-8019-480E53A6419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 power outages, value calculated using valid data, 88 % of expected data set. </t>
        </r>
      </text>
    </comment>
    <comment ref="B1148" authorId="3" shapeId="0" xr:uid="{9BA7B946-2704-4833-8461-C49DCC0C4DC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153" authorId="3" shapeId="0" xr:uid="{EC5DE609-4BB0-42B5-9108-FA5C96E7472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B1155" authorId="3" shapeId="0" xr:uid="{33F7BA70-A414-410F-8C57-728D62DF6D4A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F1155" authorId="3" shapeId="0" xr:uid="{037A0F4D-001E-42FC-B963-12866FA49A4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B1156" authorId="3" shapeId="0" xr:uid="{77D69D9D-A0E6-416B-A58D-D3B5211A5FB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B1164" authorId="3" shapeId="0" xr:uid="{4B2D5071-93AE-4409-A17D-4890EDD42AD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D1167" authorId="3" shapeId="0" xr:uid="{1CB0E8F1-4AB4-40D5-B018-B5AD42E2A17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181" authorId="3" shapeId="0" xr:uid="{5D06356A-61B2-4BD1-B062-73025BCCBF2B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</t>
        </r>
      </text>
    </comment>
    <comment ref="F1182" authorId="3" shapeId="0" xr:uid="{4E03005A-3F88-49CA-9BB5-AAFE79A8C4C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96 % of expected data set. </t>
        </r>
      </text>
    </comment>
    <comment ref="B1184" authorId="3" shapeId="0" xr:uid="{74135921-B654-48E3-AAF5-ECB6378F870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less than 75% of the data available.  </t>
        </r>
      </text>
    </comment>
    <comment ref="B1185" authorId="3" shapeId="0" xr:uid="{694F1AEA-E7C5-42E2-9108-2C3B778DFBE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less than 75% of the data available.  </t>
        </r>
      </text>
    </comment>
    <comment ref="F1185" authorId="3" shapeId="0" xr:uid="{C06FAA85-56EE-4323-AF3F-24E19EF6F39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</t>
        </r>
      </text>
    </comment>
    <comment ref="B1189" authorId="3" shapeId="0" xr:uid="{047574C5-FFD4-4CC2-BB7F-B976DE50FF5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 and power outages, value calculated using valid data, 88 % of expected data set. </t>
        </r>
      </text>
    </comment>
    <comment ref="B1192" authorId="3" shapeId="0" xr:uid="{2DD58459-9AB1-4D12-82AD-8F33448C061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less than 75% of the data available.  </t>
        </r>
      </text>
    </comment>
    <comment ref="B1196" authorId="3" shapeId="0" xr:uid="{EDED881B-F4F5-49FB-A457-9712CFC97ED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 value calculated using valid data, 75 % of expected data set.  </t>
        </r>
      </text>
    </comment>
    <comment ref="D1196" authorId="3" shapeId="0" xr:uid="{4E539235-57BB-415E-A1B6-F8BA7DDB400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B1197" authorId="3" shapeId="0" xr:uid="{B63DC4EE-2F80-4A90-ABF0-7E1B0942EFE7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routine maintenance, less than 75% of the data available.  </t>
        </r>
      </text>
    </comment>
    <comment ref="D1197" authorId="3" shapeId="0" xr:uid="{9C15DD19-14EF-4476-8649-AEBBAC937B9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F1197" authorId="3" shapeId="0" xr:uid="{319F95E4-7209-4164-8935-2CEB006812B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202" authorId="3" shapeId="0" xr:uid="{BBCD09F5-E040-4B85-B993-E3B74F1DCCF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94 % of expected data set. </t>
        </r>
      </text>
    </comment>
    <comment ref="B1225" authorId="3" shapeId="0" xr:uid="{57A9CD16-83A7-4260-A662-3EF2647FF06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228" authorId="3" shapeId="0" xr:uid="{348FF355-34E6-446C-8047-EAE685A1A70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79 % of expected data set. </t>
        </r>
      </text>
    </comment>
    <comment ref="D1230" authorId="3" shapeId="0" xr:uid="{F718A9CD-B05C-4953-9916-A82FF9E190E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96 % of expected data set. </t>
        </r>
      </text>
    </comment>
    <comment ref="B1237" authorId="3" shapeId="0" xr:uid="{44DEE39B-5F26-4557-A851-48E14E1CA7BF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</t>
        </r>
      </text>
    </comment>
    <comment ref="F1237" authorId="3" shapeId="0" xr:uid="{476D6C88-BD17-4CF6-87C8-BEF325F407C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83 % of expected data set. </t>
        </r>
      </text>
    </comment>
    <comment ref="D1243" authorId="3" shapeId="0" xr:uid="{54BE4D7D-A1DE-4457-9878-78FEBF0D1B5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D1244" authorId="3" shapeId="0" xr:uid="{495B7151-A0BE-47AB-8D6E-B50D4A5C95D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250" authorId="3" shapeId="0" xr:uid="{5CE7E61D-79AC-4A94-AEBA-4DF88EF05A1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D1252" authorId="3" shapeId="0" xr:uid="{FC2A1EBE-02AA-462F-97A2-09CC50C351C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266" authorId="3" shapeId="0" xr:uid="{3356B8CC-7A3E-4E76-8DD8-C374D180E18D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power outage, value calculated using valid data, 96 % of expected data set. </t>
        </r>
      </text>
    </comment>
    <comment ref="D1267" authorId="3" shapeId="0" xr:uid="{4B3CAC33-C2D8-4286-B68B-298DBBE6EE96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96 % of expected data set. </t>
        </r>
      </text>
    </comment>
    <comment ref="B1268" authorId="3" shapeId="0" xr:uid="{6B62EEFF-7227-4E80-95FE-88752B90AC7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96 % of expected data set. </t>
        </r>
      </text>
    </comment>
    <comment ref="D1269" authorId="3" shapeId="0" xr:uid="{7933C26D-A82D-4EE9-B9FD-0EC0675716E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92 % of expected data set. </t>
        </r>
      </text>
    </comment>
    <comment ref="D1286" authorId="3" shapeId="0" xr:uid="{10485D6E-F086-4D47-8C77-F40F9DE66BDC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287" authorId="3" shapeId="0" xr:uid="{331DEF4E-9CDD-46AB-8C90-62CC7BF26939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F1287" authorId="3" shapeId="0" xr:uid="{0930E374-4997-4204-BEA0-DAA4407D0DF0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D1288" authorId="3" shapeId="0" xr:uid="{57EA92D0-F620-4722-914A-34C14E0D225E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less than 75 % of valid data available. </t>
        </r>
      </text>
    </comment>
    <comment ref="B1289" authorId="3" shapeId="0" xr:uid="{0F05B660-C214-417E-998B-027467220A93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value calculated using valid data, 96 % of expected data set. </t>
        </r>
      </text>
    </comment>
    <comment ref="D1289" authorId="3" shapeId="0" xr:uid="{9C652FAD-9922-44BA-88A3-27F98509D86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less than 75 % of valid data available. </t>
        </r>
      </text>
    </comment>
    <comment ref="D1295" authorId="3" shapeId="0" xr:uid="{6114BAC8-5E00-4C8F-B542-EA9730C5D412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83 % of expected data set. </t>
        </r>
      </text>
    </comment>
    <comment ref="B1300" authorId="3" shapeId="0" xr:uid="{1FA1A8EE-8341-441F-86D2-7CEAB82D22F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value calculated using valid data, 79 % of expected data set. </t>
        </r>
      </text>
    </comment>
    <comment ref="D1300" authorId="3" shapeId="0" xr:uid="{3444F94B-FD92-4036-9D43-5F2E2602C931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value calculated using valid data, 83 % of expected data set. </t>
        </r>
      </text>
    </comment>
    <comment ref="F1300" authorId="3" shapeId="0" xr:uid="{993D9344-6190-4F6F-A176-F242BB5BB7B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value calculated using valid data, 83 % of expected data set. </t>
        </r>
      </text>
    </comment>
    <comment ref="D1301" authorId="3" shapeId="0" xr:uid="{AF4030B0-CEB0-4B02-ADBF-97FBE7CA8534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a power outage, value calculated using valid data, 83 % of expected data set. </t>
        </r>
      </text>
    </comment>
    <comment ref="D1311" authorId="3" shapeId="0" xr:uid="{B9D05498-307A-44E6-9E5D-24FCDD44B5E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to unscheduled maintenance, value calculated using valid data, 92 % of expected data set. </t>
        </r>
      </text>
    </comment>
    <comment ref="D1313" authorId="3" shapeId="0" xr:uid="{9D358DF6-BDF4-47DB-8871-AA019345A3F8}">
      <text>
        <r>
          <rPr>
            <b/>
            <sz val="9"/>
            <color indexed="81"/>
            <rFont val="Tahoma"/>
            <family val="2"/>
          </rPr>
          <t>Georgia Holt:</t>
        </r>
        <r>
          <rPr>
            <sz val="9"/>
            <color indexed="81"/>
            <rFont val="Tahoma"/>
            <family val="2"/>
          </rPr>
          <t xml:space="preserve">
Data missing due unscheduled maintenance, value calculated using valid data, 92 % of expected data set. </t>
        </r>
      </text>
    </comment>
    <comment ref="D1315" authorId="4" shapeId="0" xr:uid="{56887E3F-4E64-46CB-B7A6-C0726B9A5DD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D1319" authorId="4" shapeId="0" xr:uid="{C9EF7FED-52B5-401E-BC74-A7BBD6B0FFF5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D1321" authorId="4" shapeId="0" xr:uid="{7B6FC256-9072-44F1-955D-3006E195C205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B1322" authorId="4" shapeId="0" xr:uid="{6D9C0E50-02ED-4EF7-80CC-4673EC5A6C59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322" authorId="4" shapeId="0" xr:uid="{28B91F0A-6D97-4D2A-BFD2-BECFE93FE867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F1322" authorId="4" shapeId="0" xr:uid="{687600FB-4203-4D20-AF1B-9DE7A3F9CDB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333" authorId="4" shapeId="0" xr:uid="{8516C98A-CC21-49A3-8DC4-5D7E0C2EC699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D1340" authorId="4" shapeId="0" xr:uid="{D8FFABAA-AD3A-4F79-963A-EBC915BC50E4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D1343" authorId="4" shapeId="0" xr:uid="{9184114F-C16C-4DFC-BB37-26B84943EC5D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75 % of expected data set. </t>
        </r>
      </text>
    </comment>
    <comment ref="D1350" authorId="4" shapeId="0" xr:uid="{CE3AFBA6-5771-4055-9088-059EFF76AF57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87.5 % of expected data set. </t>
        </r>
      </text>
    </comment>
    <comment ref="B1379" authorId="4" shapeId="0" xr:uid="{6BD93985-7F10-4A60-9F36-74FD877FD8C9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F1379" authorId="4" shapeId="0" xr:uid="{2F917F2E-7C89-4F1B-AA10-C51E250BF37D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409" authorId="4" shapeId="0" xr:uid="{9B3FEBFC-D92A-4F07-81E3-8860D6839036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414" authorId="4" shapeId="0" xr:uid="{4F015119-0280-4422-9782-6C65435FBB2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419" authorId="4" shapeId="0" xr:uid="{6F56879B-7B1F-4C18-861E-77BB4FE317C1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75 % of expected data set. </t>
        </r>
      </text>
    </comment>
    <comment ref="B1420" authorId="4" shapeId="0" xr:uid="{A91235C1-EAB0-45FD-9C96-4FBF06D87C30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421" authorId="4" shapeId="0" xr:uid="{ACDAECBA-E956-41AC-A093-9C5307868A2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100 % of expected data set. </t>
        </r>
      </text>
    </comment>
    <comment ref="B1427" authorId="4" shapeId="0" xr:uid="{4708E22B-A0AA-4032-8805-AB6D34C5FAB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427" authorId="4" shapeId="0" xr:uid="{78A700BA-B17D-4E9B-925F-3074D92F920F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F1427" authorId="4" shapeId="0" xr:uid="{2EC4AA69-1CDF-481D-B327-42B06A75C47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454" authorId="4" shapeId="0" xr:uid="{D0F22A40-1D5D-47AC-AA48-F8DA09B3C52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89 % of expected data set. </t>
        </r>
      </text>
    </comment>
    <comment ref="B1503" authorId="4" shapeId="0" xr:uid="{661FD2FE-618A-441F-9029-3185485F7C01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503" authorId="4" shapeId="0" xr:uid="{83DE7AF6-3235-452F-BB29-BC0C3839A679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F1503" authorId="4" shapeId="0" xr:uid="{95EA2C63-E756-48D4-80F8-42FBBF34AFAA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D1517" authorId="4" shapeId="0" xr:uid="{A2C28448-229D-45D2-9F24-CAC5DC9893F7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538" authorId="4" shapeId="0" xr:uid="{246EF745-7871-4A69-9C09-634032432A82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546" authorId="4" shapeId="0" xr:uid="{EBED93CA-DF2A-42F0-B9E3-4DD476BC0A90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75 % of expected data set. </t>
        </r>
      </text>
    </comment>
    <comment ref="D1563" authorId="4" shapeId="0" xr:uid="{E935A97A-7A53-4165-A5B7-A84DB0BDBD90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D1564" authorId="4" shapeId="0" xr:uid="{19E8214E-ED1E-4836-A693-E74ADA3FE2D7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68" authorId="4" shapeId="0" xr:uid="{567726BA-E9B2-4F60-AB8C-8F52EF54C4A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D1568" authorId="4" shapeId="0" xr:uid="{D1620E29-1CC7-42C5-99FE-3C68A4496D5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F1568" authorId="4" shapeId="0" xr:uid="{65EC00D1-C4B4-40EC-ABD9-757364C51253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69" authorId="4" shapeId="0" xr:uid="{CA5C3818-791B-47D0-AB84-5311B4E7F493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70" authorId="4" shapeId="0" xr:uid="{A17DB8BB-31E5-4E38-A229-E3346786080F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71" authorId="4" shapeId="0" xr:uid="{A1557052-D646-4EBD-BD84-5120F4D3EBA5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72" authorId="4" shapeId="0" xr:uid="{60ED273C-94CF-4648-B9EF-8F26773233F1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573" authorId="4" shapeId="0" xr:uid="{320A9F37-1595-492B-AF3B-22B80FA0C9A0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F1577" authorId="4" shapeId="0" xr:uid="{2F3D6226-F90E-4EB2-9B3D-3B7BEF35D22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587" authorId="4" shapeId="0" xr:uid="{81CA8FC5-E0B6-4B7D-8161-1D37AF46C5F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D1587" authorId="4" shapeId="0" xr:uid="{C35C55C4-8CB0-4241-ADAF-64D60ABDE572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88 % of expected data set. </t>
        </r>
      </text>
    </comment>
    <comment ref="F1587" authorId="4" shapeId="0" xr:uid="{1B3A88B6-607E-494A-B8A9-67105DD45F3E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593" authorId="4" shapeId="0" xr:uid="{B7F99B75-344E-4A18-B65E-7DFD6FE76C62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79 % of expected data set. </t>
        </r>
      </text>
    </comment>
    <comment ref="B1601" authorId="4" shapeId="0" xr:uid="{3AE3CEB4-BC0D-4190-9E62-9004E1499FB6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less than 75 % of valid data available. </t>
        </r>
      </text>
    </comment>
    <comment ref="B1602" authorId="4" shapeId="0" xr:uid="{4F0DA3D1-9A4B-4B6D-8A3B-986E13F7D0DA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75 % of expected data set. </t>
        </r>
      </text>
    </comment>
    <comment ref="B1606" authorId="4" shapeId="0" xr:uid="{E59B3712-5908-4D15-A439-C1F57A0A6594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95 % of expected data set. </t>
        </r>
      </text>
    </comment>
    <comment ref="D1611" authorId="4" shapeId="0" xr:uid="{4A7A2792-0452-4251-83E8-4077230BF465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92 % of expected data set. </t>
        </r>
      </text>
    </comment>
    <comment ref="D1615" authorId="4" shapeId="0" xr:uid="{C6C79CA0-3ADA-46E7-BA9F-A12540D50258}">
      <text>
        <r>
          <rPr>
            <b/>
            <sz val="9"/>
            <color indexed="81"/>
            <rFont val="Tahoma"/>
            <family val="2"/>
          </rPr>
          <t>Sharn Crosdale:</t>
        </r>
        <r>
          <rPr>
            <sz val="9"/>
            <color indexed="81"/>
            <rFont val="Tahoma"/>
            <family val="2"/>
          </rPr>
          <t xml:space="preserve">
Data missing due to scheduled maintenance, value calculated using valid data, 83 % of expected data set. </t>
        </r>
      </text>
    </comment>
    <comment ref="B1624" authorId="5" shapeId="0" xr:uid="{37F41E5C-CAB1-4B4D-9398-7A8151D178C8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24" authorId="5" shapeId="0" xr:uid="{4E23BA23-7BA5-444E-8FEF-1944E1F41AE1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25" authorId="5" shapeId="0" xr:uid="{82DCFD11-08F5-438F-9C01-F52F3A44AC9F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30" authorId="5" shapeId="0" xr:uid="{744CD731-93FC-455E-815B-444C33E989BE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36" authorId="5" shapeId="0" xr:uid="{8063D01D-60C1-4531-9D49-D3A4D3C1AB89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37" authorId="5" shapeId="0" xr:uid="{768D682C-8A4F-4555-90E4-6632327DD5F9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  <comment ref="D1640" authorId="5" shapeId="0" xr:uid="{5117CFBE-115C-49EA-A51D-00D7D1D1D699}">
      <text>
        <r>
          <rPr>
            <sz val="9"/>
            <color indexed="81"/>
            <rFont val="Tahoma"/>
            <family val="2"/>
          </rPr>
          <t xml:space="preserve">Power outage resulting in less than 75% of the data.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</author>
  </authors>
  <commentList>
    <comment ref="A1" authorId="0" shapeId="0" xr:uid="{CA005649-636B-41DD-B871-02CE43F59859}">
      <text>
        <r>
          <rPr>
            <b/>
            <sz val="9"/>
            <color indexed="81"/>
            <rFont val="Tahoma"/>
            <family val="2"/>
          </rPr>
          <t>Lori:</t>
        </r>
        <r>
          <rPr>
            <sz val="9"/>
            <color indexed="81"/>
            <rFont val="Tahoma"/>
            <family val="2"/>
          </rPr>
          <t xml:space="preserve">
Add first day of the reporting year to populate all tables</t>
        </r>
      </text>
    </comment>
  </commentList>
</comments>
</file>

<file path=xl/sharedStrings.xml><?xml version="1.0" encoding="utf-8"?>
<sst xmlns="http://schemas.openxmlformats.org/spreadsheetml/2006/main" count="3671" uniqueCount="148">
  <si>
    <t>Max</t>
  </si>
  <si>
    <t>Min</t>
  </si>
  <si>
    <t>Annual Average</t>
  </si>
  <si>
    <t>no data</t>
  </si>
  <si>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</si>
  <si>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</si>
  <si>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</si>
  <si>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</si>
  <si>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</si>
  <si>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</si>
  <si>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</si>
  <si>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</si>
  <si>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</si>
  <si>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SAMPLE DATE</t>
  </si>
  <si>
    <t>Count All</t>
  </si>
  <si>
    <t>No of Samples</t>
  </si>
  <si>
    <t>Percentage</t>
  </si>
  <si>
    <t>Yearly Criteria</t>
  </si>
  <si>
    <t>Daily Criteria</t>
  </si>
  <si>
    <t>Average</t>
  </si>
  <si>
    <t>Site 7 - 24hr Average</t>
  </si>
  <si>
    <t>Site 8 - 24hr Average</t>
  </si>
  <si>
    <t>Site 9 - 24hr Average</t>
  </si>
  <si>
    <t>12 Month Rolling Average - Site 7</t>
  </si>
  <si>
    <t>12 Month Rolling Average - Site 8</t>
  </si>
  <si>
    <t>12 Month Rolling Average - Site 9</t>
  </si>
  <si>
    <t>SITE 7</t>
  </si>
  <si>
    <t>SITE 8</t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</si>
  <si>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</si>
  <si>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</si>
  <si>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t>SITE 9</t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</si>
  <si>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</si>
  <si>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t xml:space="preserve">no data </t>
  </si>
  <si>
    <t>No Data</t>
  </si>
  <si>
    <t>No data</t>
  </si>
  <si>
    <t xml:space="preserve">No data </t>
  </si>
  <si>
    <r>
      <t xml:space="preserve">&lt;- Enter first day of reporting period here </t>
    </r>
    <r>
      <rPr>
        <b/>
        <u/>
        <sz val="12"/>
        <color rgb="FFC00000"/>
        <rFont val="Calibri"/>
        <family val="2"/>
        <scheme val="minor"/>
      </rPr>
      <t>only</t>
    </r>
    <r>
      <rPr>
        <b/>
        <sz val="12"/>
        <color rgb="FFC00000"/>
        <rFont val="Calibri"/>
        <family val="2"/>
        <scheme val="minor"/>
      </rPr>
      <t xml:space="preserve"> </t>
    </r>
    <r>
      <rPr>
        <i/>
        <sz val="12"/>
        <color rgb="FFC00000"/>
        <rFont val="Calibri"/>
        <family val="2"/>
        <scheme val="minor"/>
      </rPr>
      <t>(table auto populates)</t>
    </r>
  </si>
  <si>
    <t>Comments</t>
  </si>
  <si>
    <t/>
  </si>
  <si>
    <t>24hr recalc - 3 hours excluded due to power outage</t>
  </si>
  <si>
    <t>24hr recalc - 3 hours excluded due to quarterly calibration</t>
  </si>
  <si>
    <t>Insufficient data</t>
  </si>
  <si>
    <t>24hr recalc - 1 hour excluded due to high negatives</t>
  </si>
  <si>
    <t>24hr recalc - 2 hours excluded due to high negatives</t>
  </si>
  <si>
    <t>24hr recalc - 2 hours excluded due to power outage</t>
  </si>
  <si>
    <t>24hr recalc - 3 hours excluded due to high negatives</t>
  </si>
  <si>
    <t>24hr recalc - 1  hour excluded due to high negatives</t>
  </si>
  <si>
    <t>24hr recalc - 5 hours excluded due to high negatives</t>
  </si>
  <si>
    <t>24hr recalc - 5 hours excluded due to quarterly calibration (3 hrs) and high negatives (2 hrs)</t>
  </si>
  <si>
    <t>24hr recalc - 2 hours excluded due to invalid data</t>
  </si>
  <si>
    <t>24hr recalc - 1 hour excluded due to invalid data</t>
  </si>
  <si>
    <t>&lt;- Enter first day of reporting month here</t>
  </si>
  <si>
    <t>Point</t>
  </si>
  <si>
    <t>Date/Time</t>
  </si>
  <si>
    <t>PM 10 (Âµg/m3)</t>
  </si>
  <si>
    <t>Site 7</t>
  </si>
  <si>
    <t>Site 8</t>
  </si>
  <si>
    <t>Site 9</t>
  </si>
  <si>
    <t>DATE</t>
  </si>
  <si>
    <r>
      <t xml:space="preserve">&lt;- </t>
    </r>
    <r>
      <rPr>
        <b/>
        <i/>
        <sz val="14"/>
        <color rgb="FF0070C0"/>
        <rFont val="Calibri"/>
        <family val="2"/>
        <scheme val="minor"/>
      </rPr>
      <t>Enter first date of reporting month here</t>
    </r>
  </si>
  <si>
    <r>
      <t xml:space="preserve">24hr Average
</t>
    </r>
    <r>
      <rPr>
        <b/>
        <i/>
        <sz val="11"/>
        <color theme="1"/>
        <rFont val="Arial"/>
        <family val="2"/>
      </rPr>
      <t>(µg/m</t>
    </r>
    <r>
      <rPr>
        <b/>
        <i/>
        <vertAlign val="superscript"/>
        <sz val="11"/>
        <color theme="1"/>
        <rFont val="Arial"/>
        <family val="2"/>
      </rPr>
      <t>3</t>
    </r>
    <r>
      <rPr>
        <b/>
        <i/>
        <sz val="11"/>
        <color theme="1"/>
        <rFont val="Arial"/>
        <family val="2"/>
      </rPr>
      <t>)</t>
    </r>
  </si>
  <si>
    <r>
      <t>Rolling Annual Avg
(µg/m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)</t>
    </r>
  </si>
  <si>
    <r>
      <t>SITE 7</t>
    </r>
    <r>
      <rPr>
        <i/>
        <sz val="12"/>
        <color theme="1"/>
        <rFont val="Arial"/>
        <family val="2"/>
      </rPr>
      <t xml:space="preserve"> (Nisbet)</t>
    </r>
  </si>
  <si>
    <r>
      <t xml:space="preserve">SITE 8 </t>
    </r>
    <r>
      <rPr>
        <i/>
        <sz val="12"/>
        <color theme="1"/>
        <rFont val="Arial"/>
        <family val="2"/>
      </rPr>
      <t>(Weighbridge)</t>
    </r>
  </si>
  <si>
    <r>
      <t xml:space="preserve">SITE 9 </t>
    </r>
    <r>
      <rPr>
        <i/>
        <sz val="12"/>
        <color theme="1"/>
        <rFont val="Arial"/>
        <family val="2"/>
      </rPr>
      <t>(Muscle Creek)</t>
    </r>
  </si>
  <si>
    <t>24hr recalc - 1 hr excluded due to invalid data</t>
  </si>
  <si>
    <t>24hr recalc - 4 hours excluded due to power outage</t>
  </si>
  <si>
    <t>24hr recalc - 5 hours excluded due to high negatives (2hrs) and power outage (3hrs)</t>
  </si>
  <si>
    <t>24hr recalc - 3 hours excluded due to maintenance/calibration</t>
  </si>
  <si>
    <t>24hr recalc - 1 hour excluded due to power outage</t>
  </si>
  <si>
    <t>24hr recalc - 3 hours excluded to due maintenance/calibration</t>
  </si>
  <si>
    <t>24hr recalc - 2 hours exclued due to high negatives</t>
  </si>
  <si>
    <t>24hr recalc - 6 hours excluded due to high negatives (2hrs) and invalid data, bypass flow issues (4hrs)</t>
  </si>
  <si>
    <t>Insuffcient data</t>
  </si>
  <si>
    <t>24hr recalc - 4 hours excluded due to invalid data (bypass flow issue)</t>
  </si>
  <si>
    <t>24hr recalc - 6 hours excluded due to invalid data (bypass flow isssue)</t>
  </si>
  <si>
    <t>24hr recalc - 1 hour excluded due to invalid data (bypass flow issues)</t>
  </si>
  <si>
    <t>24hr recalc - 3 hours excluded due to calibration</t>
  </si>
  <si>
    <t>24hr recalc - 1 hour excluded due to communication issues</t>
  </si>
  <si>
    <t>24hr recalc - 2 hours excluded due to calibration</t>
  </si>
  <si>
    <t>24hr recalc - 5 hours excluded due to power outages</t>
  </si>
  <si>
    <t>24hr recalc - 2 hours excluded due to communication issues</t>
  </si>
  <si>
    <t>24hr recalc - 3 hours excluded due to communication issues</t>
  </si>
  <si>
    <t>24hr recalc - 6 hours excluded due to calibration (3hrs) and communication issues (3hrs)</t>
  </si>
  <si>
    <t>24hr recalc - 5 hours excluded due to communication issues</t>
  </si>
  <si>
    <t>24hr recalc - 3 hours excluded due to communication issue</t>
  </si>
  <si>
    <t>24hr recalc -1 hour excluded due to communication issues</t>
  </si>
  <si>
    <t>24hr recalc - 4 hours excluded due to communication issue</t>
  </si>
  <si>
    <t>24hr recalc - 2 hours excluded due to maintenance &amp; calibration</t>
  </si>
  <si>
    <t>24hr recalc- 1 hour excluded due to power outage</t>
  </si>
  <si>
    <t>24hr recalc - 4 hours excluded due to communication issues</t>
  </si>
  <si>
    <t>24hr recalc - 3  hours excluded due to maintenance/calibration</t>
  </si>
  <si>
    <t>24hr recalc - 5 hours excluded for maintenance/calibration (2 hrs) &amp; high negatives (3 hrs)</t>
  </si>
  <si>
    <t>24 hr recalc - 1 hour excluded due to high negatives</t>
  </si>
  <si>
    <t>24hr recalc - 3 hours excluded due to Maintenance/Calibration</t>
  </si>
  <si>
    <t>24hr recalc - 5 hours of data excluded (3 hours due to maintenance/calibration and 2 hours due to high negatives)</t>
  </si>
  <si>
    <t>24hr recalc - 3.5 hours excluded due to Maintenance/Calibration</t>
  </si>
  <si>
    <t xml:space="preserve">      EPL Reporting Period (December - November)</t>
  </si>
  <si>
    <t>24hr recalc - 3 hours excluded due to Qty maintenance/calibration</t>
  </si>
  <si>
    <t>24hr recalc - 2 hours excluded due to Qty maintenance/calibration</t>
  </si>
  <si>
    <t>24hr recalc - 5 hours excluded due to Qty maintenance/calibration/TEOM replacement (4hr) and high negatives (1hr)</t>
  </si>
  <si>
    <t>24hr recalc - 1 hours excluded due to high negatives</t>
  </si>
  <si>
    <t>24hr recalc - 3 hours excluded due to maintenance/calibration, TEOM replaced</t>
  </si>
  <si>
    <t>24hr recalc - 3 hours excluded to high negatives</t>
  </si>
  <si>
    <t>24hr recalc - 5 hours excluded due to power outage</t>
  </si>
  <si>
    <t>Insufficient data - TEOM locked up, no data recorded</t>
  </si>
  <si>
    <t>No Result</t>
  </si>
  <si>
    <t>24hr recalc - 2 hours excluded due to maintenance/calibration</t>
  </si>
  <si>
    <t>Insufficient data - power outage</t>
  </si>
  <si>
    <t>Insufficient data - power outage &amp; maintenance/calibration</t>
  </si>
  <si>
    <t>24hr recalc - 6 hours excluded due to power outage</t>
  </si>
  <si>
    <t>Insufficient data - annual calibration</t>
  </si>
  <si>
    <t>24hr recalc - 4 hours excluded due to high negatives</t>
  </si>
  <si>
    <t>24hr recalc -  2 hours excluded due to high negatives</t>
  </si>
  <si>
    <t>24hr recalc - 4 hours excluded due to maintenance/calibration (3hrs) and high negatives (1hr)</t>
  </si>
  <si>
    <t>24hr recalc - 4 hours excluded due to maintenance/calibration</t>
  </si>
  <si>
    <t>24hr recalc - 5 hours excluded due to high negatives (4hrs) &amp; power outage (1hr)</t>
  </si>
  <si>
    <t>24hr recalc - 5 hours excluded due to maintenance (3hrs) &amp; high negatives (2hrs)</t>
  </si>
  <si>
    <t>24hr recalc - 6 hours excluded due to high negatives</t>
  </si>
  <si>
    <t>Insufficient data - power outage and invalid data</t>
  </si>
  <si>
    <t>24hr recalc - 4 hours excluded due to power outage (2hrs) and high negatives (2hrs)</t>
  </si>
  <si>
    <t>24hr recalc - 5 hours excluded due to power outage (2hrs) and high negatives (3hrs)</t>
  </si>
  <si>
    <t>24hr recalc - 6 hours excluded due to power outage (2hrs) and high negatives (4hrs)</t>
  </si>
  <si>
    <t>24hr recalc - 4 hours excluded due to high negatives (3 hrs) &amp; power outage (1 hr)</t>
  </si>
  <si>
    <t>24hr recalc - 5 hours excluded due to high negatives (4 hrs) &amp; power outage (1 hr)</t>
  </si>
  <si>
    <t xml:space="preserve">24hr recalc - 1 hour excluded due to high negatives </t>
  </si>
  <si>
    <t>24hr recalc - 3 hours excluded due to high negatives (2 hrs) and power outage (1 hr)</t>
  </si>
  <si>
    <t>24hr recalc - 5 hours excluded due to high negatives (3 hrs) and power outage (2 hrs)</t>
  </si>
  <si>
    <t>24hr recalc - 6 hours excluded due to high negatives (4hr) and power outages (2 hrs)</t>
  </si>
  <si>
    <t>24hr recalc - 4 hours excluded due to high negatives (2hr) and power outages (2 hrs)</t>
  </si>
  <si>
    <t>24hr recalc - 4 hours excluded due to high negatives (2 hrs) and power outages (2 hrs)</t>
  </si>
  <si>
    <t>24hr recalc - 5 hours excluded due to high negatives (3 hrs) and power outages (2 hrs)</t>
  </si>
  <si>
    <t>24hr recalc - 3 hours excluded due to high negatives (2 hrs) and power outages (1 hr)</t>
  </si>
  <si>
    <t>Insufficient data (due to maintenance/calibration, high negatives &amp; power outage)</t>
  </si>
  <si>
    <t>Insufficient data - due to power outage (electrical working being conducted)</t>
  </si>
  <si>
    <t>Insufficient data - due to power outage (electrical working being conducted) - calibration to be conducted at a later date</t>
  </si>
  <si>
    <t>Insufficient data - TEOM locked up and had to be restarted, no data recorded</t>
  </si>
  <si>
    <t>Insufficient data - due to high negatives and power outages</t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</si>
  <si>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(&lt;18 hours of valid 1hr data to calculate a 24hr average)
                   Criteria does not apply at Site 8</t>
    </r>
  </si>
  <si>
    <t>Insufficient data (system locked up, reset on 17/6/24)</t>
  </si>
  <si>
    <t>Hidden rows above</t>
  </si>
  <si>
    <t>Insufficient Data</t>
  </si>
  <si>
    <t>Insufficient data - Annual calibration</t>
  </si>
  <si>
    <t>24hr recalc - 1 hour excluded to due maintenance/calibration</t>
  </si>
  <si>
    <t>24hr recalc - 4 hours excluded due to high negatives (1hr) &amp; power outage (3hrs)</t>
  </si>
  <si>
    <t>24hr recalc - 4 hours excluded due to high negatives (2hrs) and power outage (2hrs)</t>
  </si>
  <si>
    <t>24hr recalc - 2 hours excluded due to high negatives (1hr) and anomolous/invalid data (1hr)</t>
  </si>
  <si>
    <t>24hr recalc - 3 hours excluded due to maintenance/calibration - sensor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</si>
</sst>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C09]dd\-mmm\-yy;@"/>
    <numFmt numFmtId="166" formatCode="dd\-mmm\-yyyy"/>
    <numFmt numFmtId="167" formatCode="mmmm\ 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0"/>
      <color rgb="FF0070C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86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44" fillId="19" borderId="0" applyNumberFormat="0" applyBorder="0" applyAlignment="0" applyProtection="0"/>
    <xf numFmtId="0" fontId="45" fillId="20" borderId="0" applyNumberFormat="0" applyBorder="0" applyAlignment="0" applyProtection="0"/>
    <xf numFmtId="0" fontId="46" fillId="21" borderId="0" applyNumberFormat="0" applyBorder="0" applyAlignment="0" applyProtection="0"/>
    <xf numFmtId="0" fontId="47" fillId="22" borderId="20" applyNumberFormat="0" applyAlignment="0" applyProtection="0"/>
    <xf numFmtId="0" fontId="48" fillId="23" borderId="21" applyNumberFormat="0" applyAlignment="0" applyProtection="0"/>
    <xf numFmtId="0" fontId="49" fillId="23" borderId="20" applyNumberFormat="0" applyAlignment="0" applyProtection="0"/>
    <xf numFmtId="0" fontId="50" fillId="0" borderId="22" applyNumberFormat="0" applyFill="0" applyAlignment="0" applyProtection="0"/>
    <xf numFmtId="0" fontId="51" fillId="24" borderId="23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54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4" fillId="36" borderId="0" applyNumberFormat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5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10" xfId="0" applyNumberForma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5" fontId="3" fillId="0" borderId="1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15" fontId="0" fillId="0" borderId="15" xfId="0" applyNumberFormat="1" applyBorder="1" applyAlignment="1">
      <alignment horizontal="center"/>
    </xf>
    <xf numFmtId="0" fontId="4" fillId="0" borderId="0" xfId="0" applyFont="1"/>
    <xf numFmtId="0" fontId="16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22" fillId="0" borderId="10" xfId="0" quotePrefix="1" applyNumberFormat="1" applyFont="1" applyBorder="1" applyAlignment="1">
      <alignment horizontal="center" vertical="center" wrapText="1"/>
    </xf>
    <xf numFmtId="49" fontId="30" fillId="18" borderId="0" xfId="0" quotePrefix="1" applyNumberFormat="1" applyFont="1" applyFill="1" applyAlignment="1">
      <alignment horizontal="center" vertical="center"/>
    </xf>
    <xf numFmtId="0" fontId="32" fillId="18" borderId="0" xfId="0" applyFont="1" applyFill="1"/>
    <xf numFmtId="0" fontId="35" fillId="18" borderId="0" xfId="0" applyFont="1" applyFill="1" applyAlignment="1">
      <alignment horizontal="center"/>
    </xf>
    <xf numFmtId="0" fontId="0" fillId="18" borderId="0" xfId="0" applyFill="1"/>
    <xf numFmtId="164" fontId="3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vertical="center"/>
    </xf>
    <xf numFmtId="0" fontId="37" fillId="0" borderId="0" xfId="5819" applyBorder="1" applyAlignment="1">
      <alignment horizontal="left" vertical="center"/>
    </xf>
    <xf numFmtId="165" fontId="39" fillId="0" borderId="2" xfId="0" applyNumberFormat="1" applyFont="1" applyBorder="1" applyAlignment="1">
      <alignment horizontal="center" vertical="center" wrapText="1"/>
    </xf>
    <xf numFmtId="164" fontId="39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0" fontId="32" fillId="18" borderId="0" xfId="0" applyFont="1" applyFill="1" applyAlignment="1">
      <alignment horizontal="center"/>
    </xf>
    <xf numFmtId="165" fontId="0" fillId="0" borderId="7" xfId="0" applyNumberFormat="1" applyBorder="1" applyAlignment="1">
      <alignment horizontal="center" wrapText="1"/>
    </xf>
    <xf numFmtId="0" fontId="0" fillId="1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37" borderId="10" xfId="0" applyNumberForma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/>
    <xf numFmtId="2" fontId="58" fillId="0" borderId="2" xfId="0" applyNumberFormat="1" applyFont="1" applyBorder="1" applyAlignment="1">
      <alignment horizontal="center"/>
    </xf>
    <xf numFmtId="2" fontId="59" fillId="0" borderId="27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5" fontId="60" fillId="0" borderId="2" xfId="0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58" fillId="18" borderId="0" xfId="0" applyFont="1" applyFill="1"/>
    <xf numFmtId="0" fontId="58" fillId="0" borderId="0" xfId="0" applyFont="1"/>
    <xf numFmtId="165" fontId="0" fillId="0" borderId="2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38" borderId="28" xfId="0" applyNumberFormat="1" applyFill="1" applyBorder="1" applyAlignment="1">
      <alignment horizontal="center" wrapText="1"/>
    </xf>
    <xf numFmtId="0" fontId="0" fillId="38" borderId="0" xfId="0" applyFill="1" applyAlignment="1">
      <alignment horizontal="center" wrapText="1"/>
    </xf>
    <xf numFmtId="0" fontId="0" fillId="38" borderId="0" xfId="0" applyFill="1" applyAlignment="1">
      <alignment horizontal="center"/>
    </xf>
    <xf numFmtId="2" fontId="0" fillId="38" borderId="0" xfId="0" applyNumberFormat="1" applyFill="1" applyAlignment="1">
      <alignment horizontal="center"/>
    </xf>
    <xf numFmtId="2" fontId="59" fillId="0" borderId="29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6" fontId="22" fillId="0" borderId="5" xfId="0" quotePrefix="1" applyNumberFormat="1" applyFont="1" applyBorder="1" applyAlignment="1" applyProtection="1">
      <alignment horizontal="center" vertical="center" wrapText="1"/>
      <protection locked="0"/>
    </xf>
    <xf numFmtId="0" fontId="62" fillId="0" borderId="0" xfId="0" applyFont="1"/>
    <xf numFmtId="165" fontId="0" fillId="0" borderId="30" xfId="0" applyNumberFormat="1" applyBorder="1" applyAlignment="1">
      <alignment horizontal="center" wrapText="1"/>
    </xf>
    <xf numFmtId="14" fontId="61" fillId="37" borderId="2" xfId="0" applyNumberFormat="1" applyFont="1" applyFill="1" applyBorder="1" applyAlignment="1" applyProtection="1">
      <alignment horizontal="center"/>
      <protection locked="0"/>
    </xf>
    <xf numFmtId="2" fontId="0" fillId="37" borderId="0" xfId="0" applyNumberFormat="1" applyFill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3" fillId="40" borderId="2" xfId="0" applyNumberFormat="1" applyFont="1" applyFill="1" applyBorder="1" applyAlignment="1">
      <alignment horizontal="center" vertical="center" wrapText="1"/>
    </xf>
    <xf numFmtId="2" fontId="3" fillId="41" borderId="2" xfId="0" applyNumberFormat="1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wrapText="1"/>
    </xf>
    <xf numFmtId="2" fontId="6" fillId="0" borderId="33" xfId="0" applyNumberFormat="1" applyFont="1" applyBorder="1" applyAlignment="1">
      <alignment horizontal="center" vertical="center"/>
    </xf>
    <xf numFmtId="2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38" borderId="38" xfId="0" applyNumberFormat="1" applyFill="1" applyBorder="1" applyAlignment="1">
      <alignment horizontal="center"/>
    </xf>
    <xf numFmtId="2" fontId="0" fillId="38" borderId="39" xfId="0" applyNumberFormat="1" applyFill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38" borderId="42" xfId="0" applyNumberFormat="1" applyFill="1" applyBorder="1" applyAlignment="1">
      <alignment horizontal="center"/>
    </xf>
    <xf numFmtId="2" fontId="3" fillId="40" borderId="6" xfId="0" applyNumberFormat="1" applyFont="1" applyFill="1" applyBorder="1" applyAlignment="1">
      <alignment horizontal="center" vertical="center" wrapText="1"/>
    </xf>
    <xf numFmtId="2" fontId="3" fillId="39" borderId="43" xfId="0" applyNumberFormat="1" applyFont="1" applyFill="1" applyBorder="1" applyAlignment="1">
      <alignment horizontal="center" vertical="center" wrapText="1"/>
    </xf>
    <xf numFmtId="2" fontId="3" fillId="39" borderId="4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67" fillId="0" borderId="0" xfId="0" applyFont="1"/>
    <xf numFmtId="14" fontId="66" fillId="37" borderId="2" xfId="0" applyNumberFormat="1" applyFont="1" applyFill="1" applyBorder="1" applyAlignment="1" applyProtection="1">
      <alignment horizontal="center"/>
      <protection locked="0"/>
    </xf>
    <xf numFmtId="0" fontId="61" fillId="0" borderId="0" xfId="0" applyFont="1" applyAlignment="1">
      <alignment vertical="center"/>
    </xf>
    <xf numFmtId="0" fontId="70" fillId="0" borderId="2" xfId="0" applyFont="1" applyBorder="1" applyAlignment="1">
      <alignment horizontal="center" vertical="center" wrapText="1"/>
    </xf>
    <xf numFmtId="165" fontId="74" fillId="0" borderId="2" xfId="0" applyNumberFormat="1" applyFont="1" applyBorder="1" applyAlignment="1">
      <alignment horizontal="center"/>
    </xf>
    <xf numFmtId="164" fontId="74" fillId="0" borderId="2" xfId="0" applyNumberFormat="1" applyFont="1" applyBorder="1" applyAlignment="1">
      <alignment horizontal="center"/>
    </xf>
    <xf numFmtId="165" fontId="68" fillId="37" borderId="2" xfId="0" applyNumberFormat="1" applyFont="1" applyFill="1" applyBorder="1" applyAlignment="1" applyProtection="1">
      <alignment horizontal="center" vertical="center"/>
      <protection locked="0"/>
    </xf>
    <xf numFmtId="0" fontId="76" fillId="42" borderId="0" xfId="0" applyFont="1" applyFill="1"/>
    <xf numFmtId="2" fontId="0" fillId="0" borderId="37" xfId="0" applyNumberFormat="1" applyBorder="1" applyAlignment="1">
      <alignment horizontal="left"/>
    </xf>
    <xf numFmtId="2" fontId="58" fillId="0" borderId="36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 vertical="center" wrapText="1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7" fillId="42" borderId="0" xfId="0" applyFont="1" applyFill="1"/>
    <xf numFmtId="0" fontId="2" fillId="42" borderId="0" xfId="0" applyFont="1" applyFill="1"/>
    <xf numFmtId="164" fontId="0" fillId="0" borderId="36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0" fontId="21" fillId="17" borderId="4" xfId="0" applyFont="1" applyFill="1" applyBorder="1" applyAlignment="1">
      <alignment horizontal="center" vertical="center" wrapText="1"/>
    </xf>
    <xf numFmtId="0" fontId="21" fillId="17" borderId="16" xfId="0" applyFont="1" applyFill="1" applyBorder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33" fillId="18" borderId="0" xfId="0" applyFont="1" applyFill="1" applyAlignment="1">
      <alignment horizontal="center"/>
    </xf>
    <xf numFmtId="0" fontId="36" fillId="18" borderId="0" xfId="0" applyFont="1" applyFill="1" applyAlignment="1">
      <alignment horizontal="center"/>
    </xf>
    <xf numFmtId="0" fontId="32" fillId="18" borderId="0" xfId="0" applyFont="1" applyFill="1" applyAlignment="1">
      <alignment horizontal="center"/>
    </xf>
    <xf numFmtId="0" fontId="33" fillId="18" borderId="0" xfId="0" applyFont="1" applyFill="1" applyAlignment="1">
      <alignment horizontal="center" vertical="center"/>
    </xf>
    <xf numFmtId="167" fontId="31" fillId="18" borderId="0" xfId="0" quotePrefix="1" applyNumberFormat="1" applyFont="1" applyFill="1" applyAlignment="1" applyProtection="1">
      <alignment horizontal="center" vertical="center"/>
      <protection locked="0"/>
    </xf>
    <xf numFmtId="166" fontId="16" fillId="0" borderId="9" xfId="0" applyNumberFormat="1" applyFont="1" applyBorder="1" applyAlignment="1">
      <alignment horizontal="center" vertical="center" wrapText="1"/>
    </xf>
    <xf numFmtId="166" fontId="16" fillId="0" borderId="2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7" fontId="40" fillId="15" borderId="8" xfId="0" quotePrefix="1" applyNumberFormat="1" applyFont="1" applyFill="1" applyBorder="1" applyAlignment="1">
      <alignment horizontal="center"/>
    </xf>
    <xf numFmtId="167" fontId="40" fillId="15" borderId="7" xfId="0" quotePrefix="1" applyNumberFormat="1" applyFont="1" applyFill="1" applyBorder="1" applyAlignment="1">
      <alignment horizontal="center"/>
    </xf>
    <xf numFmtId="167" fontId="40" fillId="15" borderId="6" xfId="0" quotePrefix="1" applyNumberFormat="1" applyFont="1" applyFill="1" applyBorder="1" applyAlignment="1">
      <alignment horizontal="center"/>
    </xf>
    <xf numFmtId="167" fontId="40" fillId="15" borderId="8" xfId="0" quotePrefix="1" applyNumberFormat="1" applyFont="1" applyFill="1" applyBorder="1" applyAlignment="1" applyProtection="1">
      <alignment horizontal="center"/>
      <protection locked="0"/>
    </xf>
    <xf numFmtId="167" fontId="40" fillId="15" borderId="7" xfId="0" quotePrefix="1" applyNumberFormat="1" applyFont="1" applyFill="1" applyBorder="1" applyAlignment="1" applyProtection="1">
      <alignment horizontal="center"/>
      <protection locked="0"/>
    </xf>
    <xf numFmtId="167" fontId="40" fillId="15" borderId="6" xfId="0" quotePrefix="1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left" vertical="center" wrapText="1"/>
    </xf>
    <xf numFmtId="0" fontId="70" fillId="0" borderId="10" xfId="0" applyFont="1" applyBorder="1" applyAlignment="1">
      <alignment horizontal="center" vertical="center"/>
    </xf>
    <xf numFmtId="0" fontId="70" fillId="0" borderId="32" xfId="0" applyFont="1" applyBorder="1" applyAlignment="1">
      <alignment horizontal="center" vertical="center"/>
    </xf>
    <xf numFmtId="0" fontId="59" fillId="15" borderId="8" xfId="0" applyFont="1" applyFill="1" applyBorder="1" applyAlignment="1">
      <alignment horizontal="center" vertical="center"/>
    </xf>
    <xf numFmtId="0" fontId="59" fillId="15" borderId="6" xfId="0" applyFont="1" applyFill="1" applyBorder="1" applyAlignment="1">
      <alignment horizontal="center" vertical="center"/>
    </xf>
  </cellXfs>
  <cellStyles count="5864">
    <cellStyle name="20% - Accent1" xfId="5837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1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5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9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3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7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8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2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6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50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4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8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9" builtinId="32" customBuiltin="1"/>
    <cellStyle name="60% - Accent2" xfId="5843" builtinId="36" customBuiltin="1"/>
    <cellStyle name="60% - Accent3" xfId="5847" builtinId="40" customBuiltin="1"/>
    <cellStyle name="60% - Accent4" xfId="5851" builtinId="44" customBuiltin="1"/>
    <cellStyle name="60% - Accent5" xfId="5855" builtinId="48" customBuiltin="1"/>
    <cellStyle name="60% - Accent6" xfId="5859" builtinId="52" customBuiltin="1"/>
    <cellStyle name="Accent1" xfId="5836" builtinId="29" customBuiltin="1"/>
    <cellStyle name="Accent2" xfId="5840" builtinId="33" customBuiltin="1"/>
    <cellStyle name="Accent3" xfId="5844" builtinId="37" customBuiltin="1"/>
    <cellStyle name="Accent4" xfId="5848" builtinId="41" customBuiltin="1"/>
    <cellStyle name="Accent5" xfId="5852" builtinId="45" customBuiltin="1"/>
    <cellStyle name="Accent6" xfId="5856" builtinId="49" customBuiltin="1"/>
    <cellStyle name="Bad" xfId="5826" builtinId="27" customBuiltin="1"/>
    <cellStyle name="Calculation" xfId="5830" builtinId="22" customBuiltin="1"/>
    <cellStyle name="Check Cell" xfId="5832" builtinId="23" customBuiltin="1"/>
    <cellStyle name="Explanatory Text" xfId="5834" builtinId="53" customBuiltin="1"/>
    <cellStyle name="Good" xfId="5825" builtinId="26" customBuiltin="1"/>
    <cellStyle name="Heading 1" xfId="5821" builtinId="16" customBuiltin="1"/>
    <cellStyle name="Heading 2" xfId="5822" builtinId="17" customBuiltin="1"/>
    <cellStyle name="Heading 3" xfId="5823" builtinId="18" customBuiltin="1"/>
    <cellStyle name="Heading 4" xfId="5824" builtinId="19" customBuiltin="1"/>
    <cellStyle name="Hyperlink" xfId="5819" builtinId="8"/>
    <cellStyle name="Hyperlink 2" xfId="1" xr:uid="{00000000-0005-0000-0000-00001E130000}"/>
    <cellStyle name="Input" xfId="5828" builtinId="20" customBuiltin="1"/>
    <cellStyle name="Linked Cell" xfId="5831" builtinId="24" customBuiltin="1"/>
    <cellStyle name="Neutral" xfId="5827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20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60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3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9" builtinId="21" customBuiltin="1"/>
    <cellStyle name="Title" xfId="5862" builtinId="15" customBuiltin="1"/>
    <cellStyle name="Title 2" xfId="5861" xr:uid="{00000000-0005-0000-0000-0000E5160000}"/>
    <cellStyle name="Total" xfId="5835" builtinId="25" customBuiltin="1"/>
    <cellStyle name="Warning Text" xfId="5833" builtinId="11" customBuiltin="1"/>
  </cellStyles>
  <dxfs count="32">
    <dxf>
      <fill>
        <patternFill>
          <bgColor rgb="FF0070C0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FF33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AU" sz="2400" b="1"/>
              <a:t>PM</a:t>
            </a:r>
            <a:r>
              <a:rPr lang="en-AU" sz="2400" b="1" baseline="-25000"/>
              <a:t>10</a:t>
            </a:r>
            <a:r>
              <a:rPr lang="en-AU" sz="2400" b="1"/>
              <a:t> Monitoring - Site 7</a:t>
            </a:r>
            <a:r>
              <a:rPr lang="en-AU" sz="2400" b="1" baseline="0"/>
              <a:t> Nisbet</a:t>
            </a:r>
            <a:endParaRPr lang="en-AU" sz="2400" b="1"/>
          </a:p>
          <a:p>
            <a:pPr>
              <a:defRPr sz="3200"/>
            </a:pPr>
            <a:r>
              <a:rPr lang="en-AU" sz="2400" b="0" i="1"/>
              <a:t>January - December 2025</a:t>
            </a:r>
          </a:p>
        </c:rich>
      </c:tx>
      <c:layout>
        <c:manualLayout>
          <c:xMode val="edge"/>
          <c:yMode val="edge"/>
          <c:x val="0.28429419441735282"/>
          <c:y val="2.8389504633720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6834803408719E-2"/>
          <c:y val="0.1901496611993195"/>
          <c:w val="0.86187990955098137"/>
          <c:h val="0.62223612998764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'PM10 Results'!$B$2</c:f>
              <c:strCache>
                <c:ptCount val="1"/>
                <c:pt idx="0">
                  <c:v>Site 7 - 24hr Average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Results'!$B$1648:$B$3110</c:f>
              <c:numCache>
                <c:formatCode>0.00</c:formatCode>
                <c:ptCount val="367"/>
                <c:pt idx="0">
                  <c:v>22.51</c:v>
                </c:pt>
                <c:pt idx="1">
                  <c:v>23.44</c:v>
                </c:pt>
                <c:pt idx="2">
                  <c:v>14.632727272727285</c:v>
                </c:pt>
                <c:pt idx="3">
                  <c:v>18.29</c:v>
                </c:pt>
                <c:pt idx="4">
                  <c:v>21.77</c:v>
                </c:pt>
                <c:pt idx="5">
                  <c:v>21.2</c:v>
                </c:pt>
                <c:pt idx="6">
                  <c:v>15.33</c:v>
                </c:pt>
                <c:pt idx="7">
                  <c:v>9.4</c:v>
                </c:pt>
                <c:pt idx="8">
                  <c:v>9.57</c:v>
                </c:pt>
                <c:pt idx="9">
                  <c:v>9.52</c:v>
                </c:pt>
                <c:pt idx="10">
                  <c:v>8.7100000000000009</c:v>
                </c:pt>
                <c:pt idx="11">
                  <c:v>11.73</c:v>
                </c:pt>
                <c:pt idx="12">
                  <c:v>15.82</c:v>
                </c:pt>
                <c:pt idx="13">
                  <c:v>21.84</c:v>
                </c:pt>
                <c:pt idx="14">
                  <c:v>18.756666666666668</c:v>
                </c:pt>
                <c:pt idx="15">
                  <c:v>11.280500000000002</c:v>
                </c:pt>
                <c:pt idx="16">
                  <c:v>16.18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19.079999999999998</c:v>
                </c:pt>
                <c:pt idx="21">
                  <c:v>24.18</c:v>
                </c:pt>
                <c:pt idx="22">
                  <c:v>22.97</c:v>
                </c:pt>
                <c:pt idx="23">
                  <c:v>24.61</c:v>
                </c:pt>
                <c:pt idx="24">
                  <c:v>16.41</c:v>
                </c:pt>
                <c:pt idx="25">
                  <c:v>18.22</c:v>
                </c:pt>
                <c:pt idx="26">
                  <c:v>15.67</c:v>
                </c:pt>
                <c:pt idx="27">
                  <c:v>21.63</c:v>
                </c:pt>
                <c:pt idx="28">
                  <c:v>28.91</c:v>
                </c:pt>
                <c:pt idx="29">
                  <c:v>12.58</c:v>
                </c:pt>
                <c:pt idx="30">
                  <c:v>11.73</c:v>
                </c:pt>
                <c:pt idx="31">
                  <c:v>12</c:v>
                </c:pt>
                <c:pt idx="32">
                  <c:v>12.2</c:v>
                </c:pt>
                <c:pt idx="33">
                  <c:v>13.44</c:v>
                </c:pt>
                <c:pt idx="34">
                  <c:v>16.25</c:v>
                </c:pt>
                <c:pt idx="35">
                  <c:v>23.69</c:v>
                </c:pt>
                <c:pt idx="36">
                  <c:v>23.41</c:v>
                </c:pt>
                <c:pt idx="37">
                  <c:v>11.9</c:v>
                </c:pt>
                <c:pt idx="38">
                  <c:v>16.78</c:v>
                </c:pt>
                <c:pt idx="39">
                  <c:v>17.96</c:v>
                </c:pt>
                <c:pt idx="40">
                  <c:v>16.29</c:v>
                </c:pt>
                <c:pt idx="41">
                  <c:v>10.87</c:v>
                </c:pt>
                <c:pt idx="42">
                  <c:v>12.22</c:v>
                </c:pt>
                <c:pt idx="43">
                  <c:v>10.54</c:v>
                </c:pt>
                <c:pt idx="44">
                  <c:v>13.56</c:v>
                </c:pt>
                <c:pt idx="45">
                  <c:v>14.63</c:v>
                </c:pt>
                <c:pt idx="46">
                  <c:v>21.24</c:v>
                </c:pt>
                <c:pt idx="47">
                  <c:v>16.75</c:v>
                </c:pt>
                <c:pt idx="48">
                  <c:v>22.7</c:v>
                </c:pt>
                <c:pt idx="49">
                  <c:v>21.91</c:v>
                </c:pt>
                <c:pt idx="50">
                  <c:v>15.35</c:v>
                </c:pt>
                <c:pt idx="51">
                  <c:v>15.56</c:v>
                </c:pt>
                <c:pt idx="52">
                  <c:v>14.83</c:v>
                </c:pt>
                <c:pt idx="53">
                  <c:v>13.84</c:v>
                </c:pt>
                <c:pt idx="54">
                  <c:v>27.78</c:v>
                </c:pt>
                <c:pt idx="55">
                  <c:v>25.14</c:v>
                </c:pt>
                <c:pt idx="56">
                  <c:v>23.04</c:v>
                </c:pt>
                <c:pt idx="57">
                  <c:v>15.74</c:v>
                </c:pt>
                <c:pt idx="58">
                  <c:v>20.77</c:v>
                </c:pt>
                <c:pt idx="59">
                  <c:v>25.54</c:v>
                </c:pt>
                <c:pt idx="60">
                  <c:v>23.68</c:v>
                </c:pt>
                <c:pt idx="61">
                  <c:v>17.170000000000002</c:v>
                </c:pt>
                <c:pt idx="62">
                  <c:v>15.06</c:v>
                </c:pt>
                <c:pt idx="63">
                  <c:v>11.21</c:v>
                </c:pt>
                <c:pt idx="64">
                  <c:v>10.23</c:v>
                </c:pt>
                <c:pt idx="65">
                  <c:v>13.29</c:v>
                </c:pt>
                <c:pt idx="66">
                  <c:v>9.92</c:v>
                </c:pt>
                <c:pt idx="67">
                  <c:v>11.43</c:v>
                </c:pt>
                <c:pt idx="68">
                  <c:v>10.65</c:v>
                </c:pt>
                <c:pt idx="69">
                  <c:v>8.67</c:v>
                </c:pt>
                <c:pt idx="70">
                  <c:v>8.7799999999999994</c:v>
                </c:pt>
                <c:pt idx="71">
                  <c:v>12.06</c:v>
                </c:pt>
                <c:pt idx="72">
                  <c:v>10.81</c:v>
                </c:pt>
                <c:pt idx="73">
                  <c:v>12.52</c:v>
                </c:pt>
                <c:pt idx="74">
                  <c:v>12.2</c:v>
                </c:pt>
                <c:pt idx="75">
                  <c:v>22.42</c:v>
                </c:pt>
                <c:pt idx="76">
                  <c:v>21.18</c:v>
                </c:pt>
                <c:pt idx="77">
                  <c:v>19.05</c:v>
                </c:pt>
                <c:pt idx="78">
                  <c:v>16.98</c:v>
                </c:pt>
                <c:pt idx="79">
                  <c:v>12.82</c:v>
                </c:pt>
                <c:pt idx="80">
                  <c:v>12.16</c:v>
                </c:pt>
                <c:pt idx="81">
                  <c:v>8.6999999999999993</c:v>
                </c:pt>
                <c:pt idx="82">
                  <c:v>13.27</c:v>
                </c:pt>
                <c:pt idx="83">
                  <c:v>8.58</c:v>
                </c:pt>
                <c:pt idx="84">
                  <c:v>10.19</c:v>
                </c:pt>
                <c:pt idx="85">
                  <c:v>11.61</c:v>
                </c:pt>
                <c:pt idx="86">
                  <c:v>10.039999999999999</c:v>
                </c:pt>
                <c:pt idx="87">
                  <c:v>5.42</c:v>
                </c:pt>
                <c:pt idx="88">
                  <c:v>7.83</c:v>
                </c:pt>
                <c:pt idx="89">
                  <c:v>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9-4889-98F5-7E40D9B82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8"/>
        <c:axId val="354439168"/>
        <c:axId val="247427072"/>
      </c:barChart>
      <c:lineChart>
        <c:grouping val="standard"/>
        <c:varyColors val="0"/>
        <c:ser>
          <c:idx val="2"/>
          <c:order val="1"/>
          <c:tx>
            <c:v>12 Month Rolling Average</c:v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Results'!$J$1648:$J$3110</c:f>
              <c:numCache>
                <c:formatCode>0.00</c:formatCode>
                <c:ptCount val="367"/>
                <c:pt idx="0">
                  <c:v>14.397379860124639</c:v>
                </c:pt>
                <c:pt idx="1">
                  <c:v>14.388710438637034</c:v>
                </c:pt>
                <c:pt idx="2">
                  <c:v>14.344879567946663</c:v>
                </c:pt>
                <c:pt idx="3">
                  <c:v>14.370609595494873</c:v>
                </c:pt>
                <c:pt idx="4">
                  <c:v>14.397193617533441</c:v>
                </c:pt>
                <c:pt idx="5">
                  <c:v>14.397740646262287</c:v>
                </c:pt>
                <c:pt idx="6">
                  <c:v>14.404655246813251</c:v>
                </c:pt>
                <c:pt idx="7">
                  <c:v>14.392488955803984</c:v>
                </c:pt>
                <c:pt idx="8">
                  <c:v>14.360280966823264</c:v>
                </c:pt>
                <c:pt idx="9">
                  <c:v>14.338277460687529</c:v>
                </c:pt>
                <c:pt idx="10">
                  <c:v>14.329539887325447</c:v>
                </c:pt>
                <c:pt idx="11">
                  <c:v>14.272165666649791</c:v>
                </c:pt>
                <c:pt idx="12">
                  <c:v>14.284424619817836</c:v>
                </c:pt>
                <c:pt idx="13">
                  <c:v>14.318308917338499</c:v>
                </c:pt>
                <c:pt idx="14">
                  <c:v>14.338272186392677</c:v>
                </c:pt>
                <c:pt idx="15">
                  <c:v>14.343743260772841</c:v>
                </c:pt>
                <c:pt idx="16">
                  <c:v>14.365919569312787</c:v>
                </c:pt>
                <c:pt idx="17">
                  <c:v>14.362198747286422</c:v>
                </c:pt>
                <c:pt idx="18">
                  <c:v>14.329775978769714</c:v>
                </c:pt>
                <c:pt idx="19">
                  <c:v>14.269726745377408</c:v>
                </c:pt>
                <c:pt idx="20">
                  <c:v>14.239004523155185</c:v>
                </c:pt>
                <c:pt idx="21">
                  <c:v>14.258837856488515</c:v>
                </c:pt>
                <c:pt idx="22">
                  <c:v>14.247228134266294</c:v>
                </c:pt>
                <c:pt idx="23">
                  <c:v>14.20152345590372</c:v>
                </c:pt>
                <c:pt idx="24">
                  <c:v>14.143757374032374</c:v>
                </c:pt>
                <c:pt idx="25">
                  <c:v>14.147285151810154</c:v>
                </c:pt>
                <c:pt idx="26">
                  <c:v>14.135201818476821</c:v>
                </c:pt>
                <c:pt idx="27">
                  <c:v>14.091308762921264</c:v>
                </c:pt>
                <c:pt idx="28">
                  <c:v>14.092926187163688</c:v>
                </c:pt>
                <c:pt idx="29">
                  <c:v>14.065565076052573</c:v>
                </c:pt>
                <c:pt idx="30">
                  <c:v>14.039330776535662</c:v>
                </c:pt>
                <c:pt idx="31">
                  <c:v>13.943991270362821</c:v>
                </c:pt>
                <c:pt idx="32">
                  <c:v>13.889630159251707</c:v>
                </c:pt>
                <c:pt idx="33">
                  <c:v>13.813982937029484</c:v>
                </c:pt>
                <c:pt idx="34">
                  <c:v>13.771951190997738</c:v>
                </c:pt>
                <c:pt idx="35">
                  <c:v>13.783423413219955</c:v>
                </c:pt>
                <c:pt idx="36">
                  <c:v>13.823562302108844</c:v>
                </c:pt>
                <c:pt idx="37">
                  <c:v>13.811701190997731</c:v>
                </c:pt>
                <c:pt idx="38">
                  <c:v>13.806895635442176</c:v>
                </c:pt>
                <c:pt idx="39">
                  <c:v>13.822728968775509</c:v>
                </c:pt>
                <c:pt idx="40">
                  <c:v>13.824367857664399</c:v>
                </c:pt>
                <c:pt idx="41">
                  <c:v>13.803463268292417</c:v>
                </c:pt>
                <c:pt idx="42">
                  <c:v>13.769229350163766</c:v>
                </c:pt>
                <c:pt idx="43">
                  <c:v>13.754673794608207</c:v>
                </c:pt>
                <c:pt idx="44">
                  <c:v>13.74978490571932</c:v>
                </c:pt>
                <c:pt idx="45">
                  <c:v>13.758562683497098</c:v>
                </c:pt>
                <c:pt idx="46">
                  <c:v>13.783701572385988</c:v>
                </c:pt>
                <c:pt idx="47">
                  <c:v>13.790784905719322</c:v>
                </c:pt>
                <c:pt idx="48">
                  <c:v>13.814257127941541</c:v>
                </c:pt>
                <c:pt idx="49">
                  <c:v>13.846284905719321</c:v>
                </c:pt>
                <c:pt idx="50">
                  <c:v>13.853257127941541</c:v>
                </c:pt>
                <c:pt idx="51">
                  <c:v>13.853396016830432</c:v>
                </c:pt>
                <c:pt idx="52">
                  <c:v>13.862340461274876</c:v>
                </c:pt>
                <c:pt idx="53">
                  <c:v>13.871451572385988</c:v>
                </c:pt>
                <c:pt idx="54">
                  <c:v>13.895229350163762</c:v>
                </c:pt>
                <c:pt idx="55">
                  <c:v>13.914312683497094</c:v>
                </c:pt>
                <c:pt idx="56">
                  <c:v>13.923951572385985</c:v>
                </c:pt>
                <c:pt idx="57">
                  <c:v>13.912173794608208</c:v>
                </c:pt>
                <c:pt idx="58">
                  <c:v>13.915479350163762</c:v>
                </c:pt>
                <c:pt idx="59">
                  <c:v>13.946979350163762</c:v>
                </c:pt>
                <c:pt idx="60">
                  <c:v>13.964030074801443</c:v>
                </c:pt>
                <c:pt idx="61">
                  <c:v>13.948418963690331</c:v>
                </c:pt>
                <c:pt idx="62">
                  <c:v>13.914780074801444</c:v>
                </c:pt>
                <c:pt idx="63">
                  <c:v>13.897918963690334</c:v>
                </c:pt>
                <c:pt idx="64">
                  <c:v>13.87105785257922</c:v>
                </c:pt>
                <c:pt idx="65">
                  <c:v>13.846502297023665</c:v>
                </c:pt>
                <c:pt idx="66">
                  <c:v>13.840585630356999</c:v>
                </c:pt>
                <c:pt idx="67">
                  <c:v>13.836502297023667</c:v>
                </c:pt>
                <c:pt idx="68">
                  <c:v>13.82830785257922</c:v>
                </c:pt>
                <c:pt idx="69">
                  <c:v>13.808613408134777</c:v>
                </c:pt>
                <c:pt idx="70">
                  <c:v>13.77516896369033</c:v>
                </c:pt>
                <c:pt idx="71">
                  <c:v>13.737474519245886</c:v>
                </c:pt>
                <c:pt idx="72">
                  <c:v>13.69891896369033</c:v>
                </c:pt>
                <c:pt idx="73">
                  <c:v>13.695946741468108</c:v>
                </c:pt>
                <c:pt idx="74">
                  <c:v>13.687835630356997</c:v>
                </c:pt>
                <c:pt idx="75">
                  <c:v>13.724335630356995</c:v>
                </c:pt>
                <c:pt idx="76">
                  <c:v>13.760474519245887</c:v>
                </c:pt>
                <c:pt idx="77">
                  <c:v>13.784724519245888</c:v>
                </c:pt>
                <c:pt idx="78">
                  <c:v>13.800113408134775</c:v>
                </c:pt>
                <c:pt idx="79">
                  <c:v>13.786641185912552</c:v>
                </c:pt>
                <c:pt idx="80">
                  <c:v>13.785835630356994</c:v>
                </c:pt>
                <c:pt idx="81">
                  <c:v>13.777057852579217</c:v>
                </c:pt>
                <c:pt idx="82">
                  <c:v>13.777696741468107</c:v>
                </c:pt>
                <c:pt idx="83">
                  <c:v>13.771199386970752</c:v>
                </c:pt>
                <c:pt idx="84">
                  <c:v>13.743866053637417</c:v>
                </c:pt>
                <c:pt idx="85">
                  <c:v>13.730004942526305</c:v>
                </c:pt>
                <c:pt idx="86">
                  <c:v>13.712838275859639</c:v>
                </c:pt>
                <c:pt idx="87">
                  <c:v>13.68894938697075</c:v>
                </c:pt>
                <c:pt idx="88">
                  <c:v>13.677143831415194</c:v>
                </c:pt>
                <c:pt idx="89">
                  <c:v>13.667504942526305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9-4889-98F5-7E40D9B823C0}"/>
            </c:ext>
          </c:extLst>
        </c:ser>
        <c:ser>
          <c:idx val="1"/>
          <c:order val="2"/>
          <c:tx>
            <c:strRef>
              <c:f>'PM10 Results'!$I$2</c:f>
              <c:strCache>
                <c:ptCount val="1"/>
                <c:pt idx="0">
                  <c:v>Daily Criteria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Results'!$I$1648:$I$3110</c:f>
              <c:numCache>
                <c:formatCode>General</c:formatCode>
                <c:ptCount val="36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9-4889-98F5-7E40D9B823C0}"/>
            </c:ext>
          </c:extLst>
        </c:ser>
        <c:ser>
          <c:idx val="3"/>
          <c:order val="3"/>
          <c:tx>
            <c:strRef>
              <c:f>'PM10 Results'!$H$2</c:f>
              <c:strCache>
                <c:ptCount val="1"/>
                <c:pt idx="0">
                  <c:v>Yearly Criteria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Results'!$H$1648:$H$3110</c:f>
              <c:numCache>
                <c:formatCode>General</c:formatCode>
                <c:ptCount val="36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  <c:pt idx="181">
                  <c:v>30</c:v>
                </c:pt>
                <c:pt idx="182">
                  <c:v>30</c:v>
                </c:pt>
                <c:pt idx="183">
                  <c:v>30</c:v>
                </c:pt>
                <c:pt idx="184">
                  <c:v>30</c:v>
                </c:pt>
                <c:pt idx="185">
                  <c:v>30</c:v>
                </c:pt>
                <c:pt idx="186">
                  <c:v>30</c:v>
                </c:pt>
                <c:pt idx="187">
                  <c:v>30</c:v>
                </c:pt>
                <c:pt idx="188">
                  <c:v>30</c:v>
                </c:pt>
                <c:pt idx="189">
                  <c:v>30</c:v>
                </c:pt>
                <c:pt idx="190">
                  <c:v>30</c:v>
                </c:pt>
                <c:pt idx="191">
                  <c:v>30</c:v>
                </c:pt>
                <c:pt idx="192">
                  <c:v>30</c:v>
                </c:pt>
                <c:pt idx="193">
                  <c:v>30</c:v>
                </c:pt>
                <c:pt idx="194">
                  <c:v>30</c:v>
                </c:pt>
                <c:pt idx="195">
                  <c:v>30</c:v>
                </c:pt>
                <c:pt idx="196">
                  <c:v>30</c:v>
                </c:pt>
                <c:pt idx="197">
                  <c:v>30</c:v>
                </c:pt>
                <c:pt idx="198">
                  <c:v>30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30</c:v>
                </c:pt>
                <c:pt idx="204">
                  <c:v>30</c:v>
                </c:pt>
                <c:pt idx="205">
                  <c:v>30</c:v>
                </c:pt>
                <c:pt idx="206">
                  <c:v>30</c:v>
                </c:pt>
                <c:pt idx="207">
                  <c:v>30</c:v>
                </c:pt>
                <c:pt idx="208">
                  <c:v>30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30</c:v>
                </c:pt>
                <c:pt idx="217">
                  <c:v>30</c:v>
                </c:pt>
                <c:pt idx="218">
                  <c:v>30</c:v>
                </c:pt>
                <c:pt idx="219">
                  <c:v>30</c:v>
                </c:pt>
                <c:pt idx="220">
                  <c:v>30</c:v>
                </c:pt>
                <c:pt idx="221">
                  <c:v>30</c:v>
                </c:pt>
                <c:pt idx="222">
                  <c:v>30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30</c:v>
                </c:pt>
                <c:pt idx="290">
                  <c:v>30</c:v>
                </c:pt>
                <c:pt idx="291">
                  <c:v>30</c:v>
                </c:pt>
                <c:pt idx="292">
                  <c:v>30</c:v>
                </c:pt>
                <c:pt idx="293">
                  <c:v>30</c:v>
                </c:pt>
                <c:pt idx="294">
                  <c:v>30</c:v>
                </c:pt>
                <c:pt idx="295">
                  <c:v>30</c:v>
                </c:pt>
                <c:pt idx="296">
                  <c:v>30</c:v>
                </c:pt>
                <c:pt idx="297">
                  <c:v>30</c:v>
                </c:pt>
                <c:pt idx="298">
                  <c:v>30</c:v>
                </c:pt>
                <c:pt idx="299">
                  <c:v>30</c:v>
                </c:pt>
                <c:pt idx="300">
                  <c:v>30</c:v>
                </c:pt>
                <c:pt idx="301">
                  <c:v>30</c:v>
                </c:pt>
                <c:pt idx="302">
                  <c:v>30</c:v>
                </c:pt>
                <c:pt idx="303">
                  <c:v>30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30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9-4889-98F5-7E40D9B82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39168"/>
        <c:axId val="247427072"/>
      </c:lineChart>
      <c:dateAx>
        <c:axId val="354439168"/>
        <c:scaling>
          <c:orientation val="minMax"/>
          <c:min val="4565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247427072"/>
        <c:crosses val="autoZero"/>
        <c:auto val="0"/>
        <c:lblOffset val="100"/>
        <c:baseTimeUnit val="days"/>
        <c:majorUnit val="1"/>
        <c:majorTimeUnit val="months"/>
        <c:minorUnit val="6"/>
        <c:minorTimeUnit val="days"/>
      </c:dateAx>
      <c:valAx>
        <c:axId val="24742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AU" sz="1800" b="1"/>
                  <a:t>PM</a:t>
                </a:r>
                <a:r>
                  <a:rPr lang="en-AU" sz="1800" b="1" baseline="-25000"/>
                  <a:t>10</a:t>
                </a:r>
                <a:r>
                  <a:rPr lang="en-AU" sz="1800" b="1"/>
                  <a:t> (µg/m</a:t>
                </a:r>
                <a:r>
                  <a:rPr lang="en-AU" sz="1800" b="1" baseline="30000"/>
                  <a:t>3</a:t>
                </a:r>
                <a:r>
                  <a:rPr lang="en-AU" sz="1800" b="1"/>
                  <a:t>)</a:t>
                </a:r>
              </a:p>
            </c:rich>
          </c:tx>
          <c:layout>
            <c:manualLayout>
              <c:xMode val="edge"/>
              <c:yMode val="edge"/>
              <c:x val="5.9358560471114508E-3"/>
              <c:y val="0.40042006918617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4439168"/>
        <c:crossesAt val="39052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770600974190697E-2"/>
          <c:y val="0.9423965498557586"/>
          <c:w val="0.87325589908250745"/>
          <c:h val="4.1436070664815056E-2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AU" sz="2400" b="1"/>
              <a:t>PM</a:t>
            </a:r>
            <a:r>
              <a:rPr lang="en-AU" sz="2400" b="1" baseline="-25000"/>
              <a:t>10</a:t>
            </a:r>
            <a:r>
              <a:rPr lang="en-AU" sz="2400" b="1"/>
              <a:t> Monitoring - Site 8 Weighbridge</a:t>
            </a:r>
          </a:p>
          <a:p>
            <a:pPr>
              <a:defRPr sz="2400"/>
            </a:pPr>
            <a:r>
              <a:rPr lang="en-AU" sz="2400" b="0" i="1"/>
              <a:t>January - December 2025</a:t>
            </a:r>
          </a:p>
        </c:rich>
      </c:tx>
      <c:layout>
        <c:manualLayout>
          <c:xMode val="edge"/>
          <c:yMode val="edge"/>
          <c:x val="0.23415473562877009"/>
          <c:y val="1.3000578111118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79272015192774E-2"/>
          <c:y val="0.15456877181519743"/>
          <c:w val="0.86189038760119774"/>
          <c:h val="0.6659719567821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'PM10 Results'!$D$2</c:f>
              <c:strCache>
                <c:ptCount val="1"/>
                <c:pt idx="0">
                  <c:v>Site 8 - 24hr Average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Results'!$D$1648:$D$3110</c:f>
              <c:numCache>
                <c:formatCode>0.00</c:formatCode>
                <c:ptCount val="3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13.3</c:v>
                </c:pt>
                <c:pt idx="4">
                  <c:v>18.96</c:v>
                </c:pt>
                <c:pt idx="5">
                  <c:v>33.42</c:v>
                </c:pt>
                <c:pt idx="6">
                  <c:v>15</c:v>
                </c:pt>
                <c:pt idx="7">
                  <c:v>7.04</c:v>
                </c:pt>
                <c:pt idx="8">
                  <c:v>8.86</c:v>
                </c:pt>
                <c:pt idx="9">
                  <c:v>7.786190476190475</c:v>
                </c:pt>
                <c:pt idx="10">
                  <c:v>7.75</c:v>
                </c:pt>
                <c:pt idx="11">
                  <c:v>11.63</c:v>
                </c:pt>
                <c:pt idx="12">
                  <c:v>18.059999999999999</c:v>
                </c:pt>
                <c:pt idx="13">
                  <c:v>24.41</c:v>
                </c:pt>
                <c:pt idx="14">
                  <c:v>29.350555555555552</c:v>
                </c:pt>
                <c:pt idx="15">
                  <c:v>12.16</c:v>
                </c:pt>
                <c:pt idx="16">
                  <c:v>15.19</c:v>
                </c:pt>
                <c:pt idx="17">
                  <c:v>11.92</c:v>
                </c:pt>
                <c:pt idx="18">
                  <c:v>17.64</c:v>
                </c:pt>
                <c:pt idx="19">
                  <c:v>18.25</c:v>
                </c:pt>
                <c:pt idx="20">
                  <c:v>22.5</c:v>
                </c:pt>
                <c:pt idx="21">
                  <c:v>41.11</c:v>
                </c:pt>
                <c:pt idx="22">
                  <c:v>23.42</c:v>
                </c:pt>
                <c:pt idx="23">
                  <c:v>29.66</c:v>
                </c:pt>
                <c:pt idx="24">
                  <c:v>16.2</c:v>
                </c:pt>
                <c:pt idx="25">
                  <c:v>17.2</c:v>
                </c:pt>
                <c:pt idx="26">
                  <c:v>16.149999999999999</c:v>
                </c:pt>
                <c:pt idx="27">
                  <c:v>56.02</c:v>
                </c:pt>
                <c:pt idx="28">
                  <c:v>28.48</c:v>
                </c:pt>
                <c:pt idx="29">
                  <c:v>12.31</c:v>
                </c:pt>
                <c:pt idx="30">
                  <c:v>9.89</c:v>
                </c:pt>
                <c:pt idx="31">
                  <c:v>12.25</c:v>
                </c:pt>
                <c:pt idx="32">
                  <c:v>11.75</c:v>
                </c:pt>
                <c:pt idx="33">
                  <c:v>12.83</c:v>
                </c:pt>
                <c:pt idx="34">
                  <c:v>16.809999999999999</c:v>
                </c:pt>
                <c:pt idx="35">
                  <c:v>30.35</c:v>
                </c:pt>
                <c:pt idx="36">
                  <c:v>22.76</c:v>
                </c:pt>
                <c:pt idx="37">
                  <c:v>10.54</c:v>
                </c:pt>
                <c:pt idx="38">
                  <c:v>13.97</c:v>
                </c:pt>
                <c:pt idx="39">
                  <c:v>18.73</c:v>
                </c:pt>
                <c:pt idx="40">
                  <c:v>16.78</c:v>
                </c:pt>
                <c:pt idx="41">
                  <c:v>0</c:v>
                </c:pt>
                <c:pt idx="42">
                  <c:v>11.6</c:v>
                </c:pt>
                <c:pt idx="43">
                  <c:v>10.44</c:v>
                </c:pt>
                <c:pt idx="44">
                  <c:v>13.99</c:v>
                </c:pt>
                <c:pt idx="45">
                  <c:v>15.79</c:v>
                </c:pt>
                <c:pt idx="46">
                  <c:v>18.53</c:v>
                </c:pt>
                <c:pt idx="47">
                  <c:v>16.829999999999998</c:v>
                </c:pt>
                <c:pt idx="48">
                  <c:v>21.41</c:v>
                </c:pt>
                <c:pt idx="49">
                  <c:v>19.82</c:v>
                </c:pt>
                <c:pt idx="50">
                  <c:v>14.32</c:v>
                </c:pt>
                <c:pt idx="51">
                  <c:v>16.52</c:v>
                </c:pt>
                <c:pt idx="52">
                  <c:v>10.59</c:v>
                </c:pt>
                <c:pt idx="53">
                  <c:v>14.45</c:v>
                </c:pt>
                <c:pt idx="54">
                  <c:v>32.68</c:v>
                </c:pt>
                <c:pt idx="55">
                  <c:v>25</c:v>
                </c:pt>
                <c:pt idx="56">
                  <c:v>15.4</c:v>
                </c:pt>
                <c:pt idx="57">
                  <c:v>14.87</c:v>
                </c:pt>
                <c:pt idx="58">
                  <c:v>22.96</c:v>
                </c:pt>
                <c:pt idx="59">
                  <c:v>26.75</c:v>
                </c:pt>
                <c:pt idx="60">
                  <c:v>22.6</c:v>
                </c:pt>
                <c:pt idx="61">
                  <c:v>17.690000000000001</c:v>
                </c:pt>
                <c:pt idx="62">
                  <c:v>14.53</c:v>
                </c:pt>
                <c:pt idx="63">
                  <c:v>10.58</c:v>
                </c:pt>
                <c:pt idx="64">
                  <c:v>0</c:v>
                </c:pt>
                <c:pt idx="65">
                  <c:v>9.09</c:v>
                </c:pt>
                <c:pt idx="66">
                  <c:v>7.84</c:v>
                </c:pt>
                <c:pt idx="67">
                  <c:v>11.13</c:v>
                </c:pt>
                <c:pt idx="68">
                  <c:v>10.799500000000007</c:v>
                </c:pt>
                <c:pt idx="69">
                  <c:v>9.18</c:v>
                </c:pt>
                <c:pt idx="70">
                  <c:v>0</c:v>
                </c:pt>
                <c:pt idx="71">
                  <c:v>0</c:v>
                </c:pt>
                <c:pt idx="72">
                  <c:v>12.13</c:v>
                </c:pt>
                <c:pt idx="73">
                  <c:v>13.95</c:v>
                </c:pt>
                <c:pt idx="74">
                  <c:v>0</c:v>
                </c:pt>
                <c:pt idx="75">
                  <c:v>0</c:v>
                </c:pt>
                <c:pt idx="76">
                  <c:v>18.16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11.21</c:v>
                </c:pt>
                <c:pt idx="81">
                  <c:v>0</c:v>
                </c:pt>
                <c:pt idx="82">
                  <c:v>0</c:v>
                </c:pt>
                <c:pt idx="83">
                  <c:v>7.57</c:v>
                </c:pt>
                <c:pt idx="84">
                  <c:v>9.16</c:v>
                </c:pt>
                <c:pt idx="85">
                  <c:v>10.93</c:v>
                </c:pt>
                <c:pt idx="86">
                  <c:v>9.98</c:v>
                </c:pt>
                <c:pt idx="87">
                  <c:v>6.76</c:v>
                </c:pt>
                <c:pt idx="88">
                  <c:v>10.1</c:v>
                </c:pt>
                <c:pt idx="89">
                  <c:v>10.029999999999999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A-4614-8EC2-815025239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8"/>
        <c:axId val="259136896"/>
        <c:axId val="259143168"/>
      </c:barChart>
      <c:lineChart>
        <c:grouping val="standard"/>
        <c:varyColors val="0"/>
        <c:ser>
          <c:idx val="2"/>
          <c:order val="1"/>
          <c:tx>
            <c:v>12 Month Rolling Average</c:v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Results'!$K$1648:$K$3110</c:f>
              <c:numCache>
                <c:formatCode>0.00</c:formatCode>
                <c:ptCount val="367"/>
                <c:pt idx="0">
                  <c:v>19.174226038474696</c:v>
                </c:pt>
                <c:pt idx="1">
                  <c:v>19.179058044614681</c:v>
                </c:pt>
                <c:pt idx="2">
                  <c:v>19.162197192785722</c:v>
                </c:pt>
                <c:pt idx="3">
                  <c:v>19.166940395202641</c:v>
                </c:pt>
                <c:pt idx="4">
                  <c:v>19.180052177679983</c:v>
                </c:pt>
                <c:pt idx="5">
                  <c:v>19.234100516048564</c:v>
                </c:pt>
                <c:pt idx="6">
                  <c:v>19.174009881607478</c:v>
                </c:pt>
                <c:pt idx="7">
                  <c:v>19.168264207342169</c:v>
                </c:pt>
                <c:pt idx="8">
                  <c:v>19.151708316103498</c:v>
                </c:pt>
                <c:pt idx="9">
                  <c:v>19.139863101464378</c:v>
                </c:pt>
                <c:pt idx="10">
                  <c:v>19.131913541501156</c:v>
                </c:pt>
                <c:pt idx="11">
                  <c:v>19.100493601924118</c:v>
                </c:pt>
                <c:pt idx="12">
                  <c:v>19.113514749960373</c:v>
                </c:pt>
                <c:pt idx="13">
                  <c:v>19.151007197090284</c:v>
                </c:pt>
                <c:pt idx="14">
                  <c:v>19.199075340762658</c:v>
                </c:pt>
                <c:pt idx="15">
                  <c:v>19.155582318175977</c:v>
                </c:pt>
                <c:pt idx="16">
                  <c:v>19.021805883130661</c:v>
                </c:pt>
                <c:pt idx="17">
                  <c:v>18.972077786453923</c:v>
                </c:pt>
                <c:pt idx="18">
                  <c:v>18.966095913342144</c:v>
                </c:pt>
                <c:pt idx="19">
                  <c:v>18.951775671650299</c:v>
                </c:pt>
                <c:pt idx="20">
                  <c:v>18.92727416107628</c:v>
                </c:pt>
                <c:pt idx="21">
                  <c:v>19.005077115087694</c:v>
                </c:pt>
                <c:pt idx="22">
                  <c:v>18.984835423244792</c:v>
                </c:pt>
                <c:pt idx="23">
                  <c:v>18.911935121129989</c:v>
                </c:pt>
                <c:pt idx="24">
                  <c:v>18.79151216040491</c:v>
                </c:pt>
                <c:pt idx="25">
                  <c:v>18.78794720572213</c:v>
                </c:pt>
                <c:pt idx="26">
                  <c:v>18.772237235933609</c:v>
                </c:pt>
                <c:pt idx="27">
                  <c:v>18.878037840163216</c:v>
                </c:pt>
                <c:pt idx="28">
                  <c:v>18.895832402096751</c:v>
                </c:pt>
                <c:pt idx="29">
                  <c:v>18.869910951945695</c:v>
                </c:pt>
                <c:pt idx="30">
                  <c:v>18.838913973093735</c:v>
                </c:pt>
                <c:pt idx="31">
                  <c:v>18.764714577323339</c:v>
                </c:pt>
                <c:pt idx="32">
                  <c:v>18.699729683063524</c:v>
                </c:pt>
                <c:pt idx="33">
                  <c:v>18.653929078833915</c:v>
                </c:pt>
                <c:pt idx="34">
                  <c:v>18.570122432308239</c:v>
                </c:pt>
                <c:pt idx="35">
                  <c:v>18.601874698169265</c:v>
                </c:pt>
                <c:pt idx="36">
                  <c:v>18.643687386991015</c:v>
                </c:pt>
                <c:pt idx="37">
                  <c:v>18.6287024927312</c:v>
                </c:pt>
                <c:pt idx="38">
                  <c:v>18.618158686084676</c:v>
                </c:pt>
                <c:pt idx="39">
                  <c:v>18.63761487943815</c:v>
                </c:pt>
                <c:pt idx="40">
                  <c:v>18.637856571281052</c:v>
                </c:pt>
                <c:pt idx="41">
                  <c:v>18.653689902882331</c:v>
                </c:pt>
                <c:pt idx="42">
                  <c:v>18.64105353924597</c:v>
                </c:pt>
                <c:pt idx="43">
                  <c:v>18.52296263015506</c:v>
                </c:pt>
                <c:pt idx="44">
                  <c:v>18.512053539245969</c:v>
                </c:pt>
                <c:pt idx="45">
                  <c:v>18.52387172106415</c:v>
                </c:pt>
                <c:pt idx="46">
                  <c:v>18.534659599852027</c:v>
                </c:pt>
                <c:pt idx="47">
                  <c:v>18.536568690761118</c:v>
                </c:pt>
                <c:pt idx="48">
                  <c:v>18.558659599852028</c:v>
                </c:pt>
                <c:pt idx="49">
                  <c:v>18.586780811973238</c:v>
                </c:pt>
                <c:pt idx="50">
                  <c:v>18.592932327124753</c:v>
                </c:pt>
                <c:pt idx="51">
                  <c:v>18.566174751367178</c:v>
                </c:pt>
                <c:pt idx="52">
                  <c:v>18.435538387730812</c:v>
                </c:pt>
                <c:pt idx="53">
                  <c:v>18.440598993791422</c:v>
                </c:pt>
                <c:pt idx="54">
                  <c:v>18.488356569548998</c:v>
                </c:pt>
                <c:pt idx="55">
                  <c:v>18.493477781670208</c:v>
                </c:pt>
                <c:pt idx="56">
                  <c:v>18.477295963488391</c:v>
                </c:pt>
                <c:pt idx="57">
                  <c:v>18.463841418033841</c:v>
                </c:pt>
                <c:pt idx="58">
                  <c:v>18.408750508942934</c:v>
                </c:pt>
                <c:pt idx="59">
                  <c:v>18.395236800429224</c:v>
                </c:pt>
                <c:pt idx="60">
                  <c:v>18.38047922467165</c:v>
                </c:pt>
                <c:pt idx="61">
                  <c:v>18.367630739823166</c:v>
                </c:pt>
                <c:pt idx="62">
                  <c:v>18.356036689249681</c:v>
                </c:pt>
                <c:pt idx="63">
                  <c:v>18.332614891992904</c:v>
                </c:pt>
                <c:pt idx="64">
                  <c:v>18.326006477769315</c:v>
                </c:pt>
                <c:pt idx="65">
                  <c:v>18.274979287436992</c:v>
                </c:pt>
                <c:pt idx="66">
                  <c:v>18.268121281394698</c:v>
                </c:pt>
                <c:pt idx="67">
                  <c:v>18.263136387134878</c:v>
                </c:pt>
                <c:pt idx="68">
                  <c:v>18.255038199823698</c:v>
                </c:pt>
                <c:pt idx="69">
                  <c:v>18.238421885624305</c:v>
                </c:pt>
                <c:pt idx="70">
                  <c:v>18.238421885624305</c:v>
                </c:pt>
                <c:pt idx="71">
                  <c:v>18.238421885624305</c:v>
                </c:pt>
                <c:pt idx="72">
                  <c:v>18.220023024523027</c:v>
                </c:pt>
                <c:pt idx="73">
                  <c:v>18.216589289583265</c:v>
                </c:pt>
                <c:pt idx="74">
                  <c:v>18.224856930941524</c:v>
                </c:pt>
                <c:pt idx="75">
                  <c:v>18.249992861035285</c:v>
                </c:pt>
                <c:pt idx="76">
                  <c:v>18.277901951944376</c:v>
                </c:pt>
                <c:pt idx="77">
                  <c:v>18.299354541463966</c:v>
                </c:pt>
                <c:pt idx="78">
                  <c:v>18.286273305309887</c:v>
                </c:pt>
                <c:pt idx="79">
                  <c:v>18.28253102183989</c:v>
                </c:pt>
                <c:pt idx="80">
                  <c:v>18.279778728261906</c:v>
                </c:pt>
                <c:pt idx="81">
                  <c:v>18.297722834790317</c:v>
                </c:pt>
                <c:pt idx="82">
                  <c:v>18.312208135820445</c:v>
                </c:pt>
                <c:pt idx="83">
                  <c:v>18.279256577121608</c:v>
                </c:pt>
                <c:pt idx="84">
                  <c:v>18.251368942329186</c:v>
                </c:pt>
                <c:pt idx="85">
                  <c:v>18.229047695553792</c:v>
                </c:pt>
                <c:pt idx="86">
                  <c:v>18.201608671163545</c:v>
                </c:pt>
                <c:pt idx="87">
                  <c:v>18.185328183358671</c:v>
                </c:pt>
                <c:pt idx="88">
                  <c:v>18.176822085797696</c:v>
                </c:pt>
                <c:pt idx="89">
                  <c:v>18.17130379311477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A-4614-8EC2-815025239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36896"/>
        <c:axId val="259143168"/>
      </c:lineChart>
      <c:dateAx>
        <c:axId val="259136896"/>
        <c:scaling>
          <c:orientation val="minMax"/>
          <c:min val="4565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259143168"/>
        <c:crosses val="autoZero"/>
        <c:auto val="0"/>
        <c:lblOffset val="100"/>
        <c:baseTimeUnit val="days"/>
        <c:majorUnit val="1"/>
        <c:majorTimeUnit val="months"/>
        <c:minorUnit val="6"/>
        <c:minorTimeUnit val="days"/>
      </c:dateAx>
      <c:valAx>
        <c:axId val="25914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AU" sz="1800" b="1"/>
                  <a:t>PM</a:t>
                </a:r>
                <a:r>
                  <a:rPr lang="en-AU" sz="1800" b="1" baseline="-25000"/>
                  <a:t>10</a:t>
                </a:r>
                <a:r>
                  <a:rPr lang="en-AU" sz="1800" b="1"/>
                  <a:t> (µg/m</a:t>
                </a:r>
                <a:r>
                  <a:rPr lang="en-AU" sz="1800" b="1" baseline="30000"/>
                  <a:t>3</a:t>
                </a:r>
                <a:r>
                  <a:rPr lang="en-AU" sz="1800" b="1"/>
                  <a:t>)</a:t>
                </a:r>
              </a:p>
            </c:rich>
          </c:tx>
          <c:layout>
            <c:manualLayout>
              <c:xMode val="edge"/>
              <c:yMode val="edge"/>
              <c:x val="9.8852618872722741E-3"/>
              <c:y val="0.389290911539687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9136896"/>
        <c:crossesAt val="39052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880341761857219E-2"/>
          <c:y val="0.94639250949213871"/>
          <c:w val="0.86425328546079616"/>
          <c:h val="4.1471568177764186E-2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AU" sz="2400" b="1"/>
              <a:t>PM</a:t>
            </a:r>
            <a:r>
              <a:rPr lang="en-AU" sz="2400" b="1" baseline="-25000"/>
              <a:t>10</a:t>
            </a:r>
            <a:r>
              <a:rPr lang="en-AU" sz="2400" b="1"/>
              <a:t> Monitoring - Site 9 Muscle Creek</a:t>
            </a:r>
          </a:p>
          <a:p>
            <a:pPr>
              <a:defRPr sz="2400"/>
            </a:pPr>
            <a:r>
              <a:rPr lang="en-AU" sz="2400" b="0" i="1"/>
              <a:t>January - December 2025</a:t>
            </a:r>
          </a:p>
        </c:rich>
      </c:tx>
      <c:layout>
        <c:manualLayout>
          <c:xMode val="edge"/>
          <c:yMode val="edge"/>
          <c:x val="0.22583633412404114"/>
          <c:y val="8.15409675007237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9636766015994E-2"/>
          <c:y val="0.14200934658731937"/>
          <c:w val="0.86570288867850465"/>
          <c:h val="0.67852458529077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'PM10 Results'!$F$2</c:f>
              <c:strCache>
                <c:ptCount val="1"/>
                <c:pt idx="0">
                  <c:v>Site 9 - 24hr Average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Results'!$F$1648:$F$3110</c:f>
              <c:numCache>
                <c:formatCode>0.00</c:formatCode>
                <c:ptCount val="367"/>
                <c:pt idx="0">
                  <c:v>22.35</c:v>
                </c:pt>
                <c:pt idx="1">
                  <c:v>23.36</c:v>
                </c:pt>
                <c:pt idx="2">
                  <c:v>18.693636363636365</c:v>
                </c:pt>
                <c:pt idx="3">
                  <c:v>19.690000000000001</c:v>
                </c:pt>
                <c:pt idx="4">
                  <c:v>24.11</c:v>
                </c:pt>
                <c:pt idx="5">
                  <c:v>24.79</c:v>
                </c:pt>
                <c:pt idx="6">
                  <c:v>17.899999999999999</c:v>
                </c:pt>
                <c:pt idx="7">
                  <c:v>9.6199999999999992</c:v>
                </c:pt>
                <c:pt idx="8">
                  <c:v>9.4499999999999993</c:v>
                </c:pt>
                <c:pt idx="9">
                  <c:v>10.23</c:v>
                </c:pt>
                <c:pt idx="10">
                  <c:v>9.51</c:v>
                </c:pt>
                <c:pt idx="11">
                  <c:v>12.54</c:v>
                </c:pt>
                <c:pt idx="12">
                  <c:v>17.644999999999992</c:v>
                </c:pt>
                <c:pt idx="13">
                  <c:v>31.48</c:v>
                </c:pt>
                <c:pt idx="14">
                  <c:v>23.493361344537806</c:v>
                </c:pt>
                <c:pt idx="15">
                  <c:v>12.98</c:v>
                </c:pt>
                <c:pt idx="16">
                  <c:v>16.920000000000002</c:v>
                </c:pt>
                <c:pt idx="17">
                  <c:v>12.1</c:v>
                </c:pt>
                <c:pt idx="18">
                  <c:v>18.940000000000001</c:v>
                </c:pt>
                <c:pt idx="19">
                  <c:v>19.510000000000002</c:v>
                </c:pt>
                <c:pt idx="20">
                  <c:v>21.44</c:v>
                </c:pt>
                <c:pt idx="21">
                  <c:v>23.11</c:v>
                </c:pt>
                <c:pt idx="22">
                  <c:v>24.08</c:v>
                </c:pt>
                <c:pt idx="23">
                  <c:v>25.05</c:v>
                </c:pt>
                <c:pt idx="24">
                  <c:v>17.68</c:v>
                </c:pt>
                <c:pt idx="25">
                  <c:v>18.47</c:v>
                </c:pt>
                <c:pt idx="26">
                  <c:v>13.793636363636358</c:v>
                </c:pt>
                <c:pt idx="27">
                  <c:v>25.184285714285714</c:v>
                </c:pt>
                <c:pt idx="28">
                  <c:v>30.54</c:v>
                </c:pt>
                <c:pt idx="29">
                  <c:v>13.06</c:v>
                </c:pt>
                <c:pt idx="30">
                  <c:v>17.074999999999999</c:v>
                </c:pt>
                <c:pt idx="31">
                  <c:v>14.49</c:v>
                </c:pt>
                <c:pt idx="32">
                  <c:v>14.46</c:v>
                </c:pt>
                <c:pt idx="33">
                  <c:v>11.25</c:v>
                </c:pt>
                <c:pt idx="34">
                  <c:v>14.86</c:v>
                </c:pt>
                <c:pt idx="35">
                  <c:v>18.45</c:v>
                </c:pt>
                <c:pt idx="36">
                  <c:v>29.014000000000024</c:v>
                </c:pt>
                <c:pt idx="37">
                  <c:v>0</c:v>
                </c:pt>
                <c:pt idx="38">
                  <c:v>15.76</c:v>
                </c:pt>
                <c:pt idx="39">
                  <c:v>19.829999999999998</c:v>
                </c:pt>
                <c:pt idx="40">
                  <c:v>15.852272727272723</c:v>
                </c:pt>
                <c:pt idx="41">
                  <c:v>11.21</c:v>
                </c:pt>
                <c:pt idx="42">
                  <c:v>12.4</c:v>
                </c:pt>
                <c:pt idx="43">
                  <c:v>11.84</c:v>
                </c:pt>
                <c:pt idx="44">
                  <c:v>12.36</c:v>
                </c:pt>
                <c:pt idx="45">
                  <c:v>16.436363636363637</c:v>
                </c:pt>
                <c:pt idx="46">
                  <c:v>15.96</c:v>
                </c:pt>
                <c:pt idx="47">
                  <c:v>14.94</c:v>
                </c:pt>
                <c:pt idx="48">
                  <c:v>17.8</c:v>
                </c:pt>
                <c:pt idx="49">
                  <c:v>17.53</c:v>
                </c:pt>
                <c:pt idx="50">
                  <c:v>12.91</c:v>
                </c:pt>
                <c:pt idx="51">
                  <c:v>15.85</c:v>
                </c:pt>
                <c:pt idx="52">
                  <c:v>10.66</c:v>
                </c:pt>
                <c:pt idx="53">
                  <c:v>15.37</c:v>
                </c:pt>
                <c:pt idx="54">
                  <c:v>24.24</c:v>
                </c:pt>
                <c:pt idx="55">
                  <c:v>22.77</c:v>
                </c:pt>
                <c:pt idx="56">
                  <c:v>14.34</c:v>
                </c:pt>
                <c:pt idx="57">
                  <c:v>14.800869565217393</c:v>
                </c:pt>
                <c:pt idx="58">
                  <c:v>20.72</c:v>
                </c:pt>
                <c:pt idx="59">
                  <c:v>25.44</c:v>
                </c:pt>
                <c:pt idx="60">
                  <c:v>21.16</c:v>
                </c:pt>
                <c:pt idx="61">
                  <c:v>18.130476190476198</c:v>
                </c:pt>
                <c:pt idx="62">
                  <c:v>15.63</c:v>
                </c:pt>
                <c:pt idx="63">
                  <c:v>11.69</c:v>
                </c:pt>
                <c:pt idx="64">
                  <c:v>12.28</c:v>
                </c:pt>
                <c:pt idx="65">
                  <c:v>16.55</c:v>
                </c:pt>
                <c:pt idx="66">
                  <c:v>10.28</c:v>
                </c:pt>
                <c:pt idx="67">
                  <c:v>14.62</c:v>
                </c:pt>
                <c:pt idx="68">
                  <c:v>11.43</c:v>
                </c:pt>
                <c:pt idx="69">
                  <c:v>10.782173913043477</c:v>
                </c:pt>
                <c:pt idx="70">
                  <c:v>10.89</c:v>
                </c:pt>
                <c:pt idx="71">
                  <c:v>11.6</c:v>
                </c:pt>
                <c:pt idx="72">
                  <c:v>12.75</c:v>
                </c:pt>
                <c:pt idx="73">
                  <c:v>14.04</c:v>
                </c:pt>
                <c:pt idx="74">
                  <c:v>13.69</c:v>
                </c:pt>
                <c:pt idx="75">
                  <c:v>22.79</c:v>
                </c:pt>
                <c:pt idx="76">
                  <c:v>21.66</c:v>
                </c:pt>
                <c:pt idx="77">
                  <c:v>15.44</c:v>
                </c:pt>
                <c:pt idx="78">
                  <c:v>18.440000000000001</c:v>
                </c:pt>
                <c:pt idx="79">
                  <c:v>14.12</c:v>
                </c:pt>
                <c:pt idx="80">
                  <c:v>14.22</c:v>
                </c:pt>
                <c:pt idx="81">
                  <c:v>9.57</c:v>
                </c:pt>
                <c:pt idx="82">
                  <c:v>11.6</c:v>
                </c:pt>
                <c:pt idx="83">
                  <c:v>9.9250000000000007</c:v>
                </c:pt>
                <c:pt idx="84">
                  <c:v>11.38</c:v>
                </c:pt>
                <c:pt idx="85">
                  <c:v>13.27</c:v>
                </c:pt>
                <c:pt idx="86">
                  <c:v>10.95</c:v>
                </c:pt>
                <c:pt idx="87">
                  <c:v>6.68</c:v>
                </c:pt>
                <c:pt idx="88">
                  <c:v>10.36</c:v>
                </c:pt>
                <c:pt idx="89">
                  <c:v>11.32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6-4183-A1A1-7B51FC20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8"/>
        <c:axId val="354439168"/>
        <c:axId val="247427072"/>
      </c:barChart>
      <c:lineChart>
        <c:grouping val="standard"/>
        <c:varyColors val="0"/>
        <c:ser>
          <c:idx val="2"/>
          <c:order val="1"/>
          <c:tx>
            <c:v>12 Month Rolling Average</c:v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Results'!$L$1648:$L$3110</c:f>
              <c:numCache>
                <c:formatCode>0.00</c:formatCode>
                <c:ptCount val="367"/>
                <c:pt idx="0">
                  <c:v>14.296737772241652</c:v>
                </c:pt>
                <c:pt idx="1">
                  <c:v>14.310494834388541</c:v>
                </c:pt>
                <c:pt idx="2">
                  <c:v>14.307386708174301</c:v>
                </c:pt>
                <c:pt idx="3">
                  <c:v>14.331906482185598</c:v>
                </c:pt>
                <c:pt idx="4">
                  <c:v>14.359053374840965</c:v>
                </c:pt>
                <c:pt idx="5">
                  <c:v>14.378912131903114</c:v>
                </c:pt>
                <c:pt idx="6">
                  <c:v>14.378629646027406</c:v>
                </c:pt>
                <c:pt idx="7">
                  <c:v>14.374985578230797</c:v>
                </c:pt>
                <c:pt idx="8">
                  <c:v>14.360522301394637</c:v>
                </c:pt>
                <c:pt idx="9">
                  <c:v>14.350607047157345</c:v>
                </c:pt>
                <c:pt idx="10">
                  <c:v>14.342869390561916</c:v>
                </c:pt>
                <c:pt idx="11">
                  <c:v>14.318293119375475</c:v>
                </c:pt>
                <c:pt idx="12">
                  <c:v>14.332516283217283</c:v>
                </c:pt>
                <c:pt idx="13">
                  <c:v>14.391358091126888</c:v>
                </c:pt>
                <c:pt idx="14">
                  <c:v>14.419418433908067</c:v>
                </c:pt>
                <c:pt idx="15">
                  <c:v>14.43985405686376</c:v>
                </c:pt>
                <c:pt idx="16">
                  <c:v>14.471831457993702</c:v>
                </c:pt>
                <c:pt idx="17">
                  <c:v>14.480221288502181</c:v>
                </c:pt>
                <c:pt idx="18">
                  <c:v>14.486322983417434</c:v>
                </c:pt>
                <c:pt idx="19">
                  <c:v>14.489515073812914</c:v>
                </c:pt>
                <c:pt idx="20">
                  <c:v>14.4649105540389</c:v>
                </c:pt>
                <c:pt idx="21">
                  <c:v>14.48669021505585</c:v>
                </c:pt>
                <c:pt idx="22">
                  <c:v>14.508526373247939</c:v>
                </c:pt>
                <c:pt idx="23">
                  <c:v>14.513017898671666</c:v>
                </c:pt>
                <c:pt idx="24">
                  <c:v>14.490786260253588</c:v>
                </c:pt>
                <c:pt idx="25">
                  <c:v>14.487537672682969</c:v>
                </c:pt>
                <c:pt idx="26">
                  <c:v>14.460796532467253</c:v>
                </c:pt>
                <c:pt idx="27">
                  <c:v>14.471091124880488</c:v>
                </c:pt>
                <c:pt idx="28">
                  <c:v>14.492418808496307</c:v>
                </c:pt>
                <c:pt idx="29">
                  <c:v>14.472503554259022</c:v>
                </c:pt>
                <c:pt idx="30">
                  <c:v>14.471387735049982</c:v>
                </c:pt>
                <c:pt idx="31">
                  <c:v>14.436161746349415</c:v>
                </c:pt>
                <c:pt idx="32">
                  <c:v>14.382037452564106</c:v>
                </c:pt>
                <c:pt idx="33">
                  <c:v>14.335935757648851</c:v>
                </c:pt>
                <c:pt idx="34">
                  <c:v>14.307093949739247</c:v>
                </c:pt>
                <c:pt idx="35">
                  <c:v>14.308139147479359</c:v>
                </c:pt>
                <c:pt idx="36">
                  <c:v>14.364845362168625</c:v>
                </c:pt>
                <c:pt idx="37">
                  <c:v>14.361629626650688</c:v>
                </c:pt>
                <c:pt idx="38">
                  <c:v>14.355878918435389</c:v>
                </c:pt>
                <c:pt idx="39">
                  <c:v>14.375397332033126</c:v>
                </c:pt>
                <c:pt idx="40">
                  <c:v>14.368151645708117</c:v>
                </c:pt>
                <c:pt idx="41">
                  <c:v>14.35373238225203</c:v>
                </c:pt>
                <c:pt idx="42">
                  <c:v>14.359228132960244</c:v>
                </c:pt>
                <c:pt idx="43">
                  <c:v>14.344752212280358</c:v>
                </c:pt>
                <c:pt idx="44">
                  <c:v>14.32883153239367</c:v>
                </c:pt>
                <c:pt idx="45">
                  <c:v>14.342560607850789</c:v>
                </c:pt>
                <c:pt idx="46">
                  <c:v>14.345676755159573</c:v>
                </c:pt>
                <c:pt idx="47">
                  <c:v>14.342220664508014</c:v>
                </c:pt>
                <c:pt idx="48">
                  <c:v>14.354316981788465</c:v>
                </c:pt>
                <c:pt idx="49">
                  <c:v>14.373722080938608</c:v>
                </c:pt>
                <c:pt idx="50">
                  <c:v>14.372928879805462</c:v>
                </c:pt>
                <c:pt idx="51">
                  <c:v>14.372277321731808</c:v>
                </c:pt>
                <c:pt idx="52">
                  <c:v>14.362822310265464</c:v>
                </c:pt>
                <c:pt idx="53">
                  <c:v>14.370499364089827</c:v>
                </c:pt>
                <c:pt idx="54">
                  <c:v>14.390244406582744</c:v>
                </c:pt>
                <c:pt idx="55">
                  <c:v>14.399224576554415</c:v>
                </c:pt>
                <c:pt idx="56">
                  <c:v>14.382737324429767</c:v>
                </c:pt>
                <c:pt idx="57">
                  <c:v>14.362881430846814</c:v>
                </c:pt>
                <c:pt idx="58">
                  <c:v>14.364042903934635</c:v>
                </c:pt>
                <c:pt idx="59">
                  <c:v>14.377612309033786</c:v>
                </c:pt>
                <c:pt idx="60">
                  <c:v>14.374099561158433</c:v>
                </c:pt>
                <c:pt idx="61">
                  <c:v>14.363845952632868</c:v>
                </c:pt>
                <c:pt idx="62">
                  <c:v>14.327726972462898</c:v>
                </c:pt>
                <c:pt idx="63">
                  <c:v>14.304129238751848</c:v>
                </c:pt>
                <c:pt idx="64">
                  <c:v>14.275743969630037</c:v>
                </c:pt>
                <c:pt idx="65">
                  <c:v>14.253619323737684</c:v>
                </c:pt>
                <c:pt idx="66">
                  <c:v>14.249709975295758</c:v>
                </c:pt>
                <c:pt idx="67">
                  <c:v>14.251749635352414</c:v>
                </c:pt>
                <c:pt idx="68">
                  <c:v>14.242174564530888</c:v>
                </c:pt>
                <c:pt idx="69">
                  <c:v>14.229432847570669</c:v>
                </c:pt>
                <c:pt idx="70">
                  <c:v>14.197251544454522</c:v>
                </c:pt>
                <c:pt idx="71">
                  <c:v>14.154475340488517</c:v>
                </c:pt>
                <c:pt idx="72">
                  <c:v>14.132317215327559</c:v>
                </c:pt>
                <c:pt idx="73">
                  <c:v>14.126368206828975</c:v>
                </c:pt>
                <c:pt idx="74">
                  <c:v>14.117954609095262</c:v>
                </c:pt>
                <c:pt idx="75">
                  <c:v>14.152033929208576</c:v>
                </c:pt>
                <c:pt idx="76">
                  <c:v>14.188407866885631</c:v>
                </c:pt>
                <c:pt idx="77">
                  <c:v>14.202118915044272</c:v>
                </c:pt>
                <c:pt idx="78">
                  <c:v>14.223167073684497</c:v>
                </c:pt>
                <c:pt idx="79">
                  <c:v>14.20713307935022</c:v>
                </c:pt>
                <c:pt idx="80">
                  <c:v>14.202203900879965</c:v>
                </c:pt>
                <c:pt idx="81">
                  <c:v>14.190192569435203</c:v>
                </c:pt>
                <c:pt idx="82">
                  <c:v>14.183988603429537</c:v>
                </c:pt>
                <c:pt idx="83">
                  <c:v>14.169045260653334</c:v>
                </c:pt>
                <c:pt idx="84">
                  <c:v>14.161166601724934</c:v>
                </c:pt>
                <c:pt idx="85">
                  <c:v>14.149877053702337</c:v>
                </c:pt>
                <c:pt idx="86">
                  <c:v>14.123314460779351</c:v>
                </c:pt>
                <c:pt idx="87">
                  <c:v>14.116509524710366</c:v>
                </c:pt>
                <c:pt idx="88">
                  <c:v>14.105784477629387</c:v>
                </c:pt>
                <c:pt idx="89">
                  <c:v>14.097937197410712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6-4183-A1A1-7B51FC2017FB}"/>
            </c:ext>
          </c:extLst>
        </c:ser>
        <c:ser>
          <c:idx val="1"/>
          <c:order val="2"/>
          <c:tx>
            <c:strRef>
              <c:f>'PM10 Results'!$I$2</c:f>
              <c:strCache>
                <c:ptCount val="1"/>
                <c:pt idx="0">
                  <c:v>Daily Criteria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Results'!$I$1648:$I$3110</c:f>
              <c:numCache>
                <c:formatCode>General</c:formatCode>
                <c:ptCount val="36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6-4183-A1A1-7B51FC2017FB}"/>
            </c:ext>
          </c:extLst>
        </c:ser>
        <c:ser>
          <c:idx val="3"/>
          <c:order val="3"/>
          <c:tx>
            <c:strRef>
              <c:f>'PM10 Results'!$H$2</c:f>
              <c:strCache>
                <c:ptCount val="1"/>
                <c:pt idx="0">
                  <c:v>Yearly Criteria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'PM10 Results'!$A$1648:$A$3110</c:f>
              <c:numCache>
                <c:formatCode>[$-C09]dd\-mmm\-yy;@</c:formatCode>
                <c:ptCount val="367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'PM10 Results'!$H$1648:$H$3110</c:f>
              <c:numCache>
                <c:formatCode>General</c:formatCode>
                <c:ptCount val="36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  <c:pt idx="181">
                  <c:v>30</c:v>
                </c:pt>
                <c:pt idx="182">
                  <c:v>30</c:v>
                </c:pt>
                <c:pt idx="183">
                  <c:v>30</c:v>
                </c:pt>
                <c:pt idx="184">
                  <c:v>30</c:v>
                </c:pt>
                <c:pt idx="185">
                  <c:v>30</c:v>
                </c:pt>
                <c:pt idx="186">
                  <c:v>30</c:v>
                </c:pt>
                <c:pt idx="187">
                  <c:v>30</c:v>
                </c:pt>
                <c:pt idx="188">
                  <c:v>30</c:v>
                </c:pt>
                <c:pt idx="189">
                  <c:v>30</c:v>
                </c:pt>
                <c:pt idx="190">
                  <c:v>30</c:v>
                </c:pt>
                <c:pt idx="191">
                  <c:v>30</c:v>
                </c:pt>
                <c:pt idx="192">
                  <c:v>30</c:v>
                </c:pt>
                <c:pt idx="193">
                  <c:v>30</c:v>
                </c:pt>
                <c:pt idx="194">
                  <c:v>30</c:v>
                </c:pt>
                <c:pt idx="195">
                  <c:v>30</c:v>
                </c:pt>
                <c:pt idx="196">
                  <c:v>30</c:v>
                </c:pt>
                <c:pt idx="197">
                  <c:v>30</c:v>
                </c:pt>
                <c:pt idx="198">
                  <c:v>30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30</c:v>
                </c:pt>
                <c:pt idx="204">
                  <c:v>30</c:v>
                </c:pt>
                <c:pt idx="205">
                  <c:v>30</c:v>
                </c:pt>
                <c:pt idx="206">
                  <c:v>30</c:v>
                </c:pt>
                <c:pt idx="207">
                  <c:v>30</c:v>
                </c:pt>
                <c:pt idx="208">
                  <c:v>30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30</c:v>
                </c:pt>
                <c:pt idx="217">
                  <c:v>30</c:v>
                </c:pt>
                <c:pt idx="218">
                  <c:v>30</c:v>
                </c:pt>
                <c:pt idx="219">
                  <c:v>30</c:v>
                </c:pt>
                <c:pt idx="220">
                  <c:v>30</c:v>
                </c:pt>
                <c:pt idx="221">
                  <c:v>30</c:v>
                </c:pt>
                <c:pt idx="222">
                  <c:v>30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30</c:v>
                </c:pt>
                <c:pt idx="290">
                  <c:v>30</c:v>
                </c:pt>
                <c:pt idx="291">
                  <c:v>30</c:v>
                </c:pt>
                <c:pt idx="292">
                  <c:v>30</c:v>
                </c:pt>
                <c:pt idx="293">
                  <c:v>30</c:v>
                </c:pt>
                <c:pt idx="294">
                  <c:v>30</c:v>
                </c:pt>
                <c:pt idx="295">
                  <c:v>30</c:v>
                </c:pt>
                <c:pt idx="296">
                  <c:v>30</c:v>
                </c:pt>
                <c:pt idx="297">
                  <c:v>30</c:v>
                </c:pt>
                <c:pt idx="298">
                  <c:v>30</c:v>
                </c:pt>
                <c:pt idx="299">
                  <c:v>30</c:v>
                </c:pt>
                <c:pt idx="300">
                  <c:v>30</c:v>
                </c:pt>
                <c:pt idx="301">
                  <c:v>30</c:v>
                </c:pt>
                <c:pt idx="302">
                  <c:v>30</c:v>
                </c:pt>
                <c:pt idx="303">
                  <c:v>30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30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183-A1A1-7B51FC20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39168"/>
        <c:axId val="247427072"/>
      </c:lineChart>
      <c:dateAx>
        <c:axId val="354439168"/>
        <c:scaling>
          <c:orientation val="minMax"/>
          <c:min val="4565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247427072"/>
        <c:crosses val="autoZero"/>
        <c:auto val="0"/>
        <c:lblOffset val="100"/>
        <c:baseTimeUnit val="days"/>
        <c:majorUnit val="1"/>
        <c:majorTimeUnit val="months"/>
        <c:minorUnit val="6"/>
        <c:minorTimeUnit val="days"/>
      </c:dateAx>
      <c:valAx>
        <c:axId val="2474270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AU" sz="1800" b="1"/>
                  <a:t>PM</a:t>
                </a:r>
                <a:r>
                  <a:rPr lang="en-AU" sz="1800" b="1" baseline="-25000"/>
                  <a:t>10</a:t>
                </a:r>
                <a:r>
                  <a:rPr lang="en-AU" sz="1800" b="1"/>
                  <a:t> (µg/m</a:t>
                </a:r>
                <a:r>
                  <a:rPr lang="en-AU" sz="1800" b="1" baseline="30000"/>
                  <a:t>3</a:t>
                </a:r>
                <a:r>
                  <a:rPr lang="en-AU" sz="1800" b="1"/>
                  <a:t>)</a:t>
                </a:r>
              </a:p>
            </c:rich>
          </c:tx>
          <c:layout>
            <c:manualLayout>
              <c:xMode val="edge"/>
              <c:yMode val="edge"/>
              <c:x val="4.4678995913623462E-3"/>
              <c:y val="0.40042006918617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4439168"/>
        <c:crossesAt val="39052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30953425543215E-2"/>
          <c:y val="0.94649351673326465"/>
          <c:w val="0.87017272034544069"/>
          <c:h val="4.1393427443193027E-2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705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6" name="Pictur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9" name="Picture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0" name="Pictur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1" name="Picture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2" name="Pictur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3" name="Picture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4" name="Pictur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5" name="Picture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8" name="Pictur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9" name="Picture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0" name="Picture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1" name="Picture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2" name="Pictur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3" name="Pictur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4" name="Pictur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5" name="Picture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6" name="Picture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7" name="Picture 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8" name="Picture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411480</xdr:colOff>
      <xdr:row>5</xdr:row>
      <xdr:rowOff>22860</xdr:rowOff>
    </xdr:from>
    <xdr:to>
      <xdr:col>11</xdr:col>
      <xdr:colOff>274320</xdr:colOff>
      <xdr:row>6</xdr:row>
      <xdr:rowOff>68580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6D3720-E6FC-45A7-B736-CAC6E7435FFE}"/>
            </a:ext>
          </a:extLst>
        </xdr:cNvPr>
        <xdr:cNvSpPr txBox="1"/>
      </xdr:nvSpPr>
      <xdr:spPr>
        <a:xfrm>
          <a:off x="8724900" y="1104900"/>
          <a:ext cx="2910840" cy="31242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 u="sng">
              <a:solidFill>
                <a:srgbClr val="FF0000"/>
              </a:solidFill>
            </a:rPr>
            <a:t>DO</a:t>
          </a:r>
          <a:r>
            <a:rPr lang="en-AU" sz="1400" b="1" u="sng" baseline="0">
              <a:solidFill>
                <a:srgbClr val="FF0000"/>
              </a:solidFill>
            </a:rPr>
            <a:t> NOT EDIT TABLE</a:t>
          </a:r>
          <a:r>
            <a:rPr lang="en-AU" sz="1100" u="sng" baseline="0"/>
            <a:t> </a:t>
          </a:r>
          <a:r>
            <a:rPr lang="en-AU" sz="1200" i="1" baseline="0">
              <a:solidFill>
                <a:srgbClr val="0070C0"/>
              </a:solidFill>
            </a:rPr>
            <a:t>- auto populates</a:t>
          </a:r>
          <a:endParaRPr lang="en-AU" sz="1200" i="1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83820</xdr:colOff>
      <xdr:row>9</xdr:row>
      <xdr:rowOff>30480</xdr:rowOff>
    </xdr:from>
    <xdr:to>
      <xdr:col>13</xdr:col>
      <xdr:colOff>144780</xdr:colOff>
      <xdr:row>10</xdr:row>
      <xdr:rowOff>15240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E50DA94-5B18-43CC-A257-866805D64865}"/>
            </a:ext>
          </a:extLst>
        </xdr:cNvPr>
        <xdr:cNvSpPr txBox="1"/>
      </xdr:nvSpPr>
      <xdr:spPr>
        <a:xfrm>
          <a:off x="7787640" y="1828800"/>
          <a:ext cx="4937760" cy="31242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i="0" u="none">
              <a:solidFill>
                <a:srgbClr val="FF0000"/>
              </a:solidFill>
            </a:rPr>
            <a:t>&lt;-</a:t>
          </a:r>
          <a:r>
            <a:rPr lang="en-AU" sz="1200" b="1" i="0" u="none" baseline="0">
              <a:solidFill>
                <a:srgbClr val="FF0000"/>
              </a:solidFill>
            </a:rPr>
            <a:t> </a:t>
          </a:r>
          <a:r>
            <a:rPr lang="en-AU" sz="1200" b="1" i="0" u="none">
              <a:solidFill>
                <a:srgbClr val="FF0000"/>
              </a:solidFill>
            </a:rPr>
            <a:t>ENTER</a:t>
          </a:r>
          <a:r>
            <a:rPr lang="en-AU" sz="1200" b="1" i="0" u="none" baseline="0">
              <a:solidFill>
                <a:srgbClr val="FF0000"/>
              </a:solidFill>
            </a:rPr>
            <a:t> FIRST DAY OF THE REPORTING MONTH </a:t>
          </a:r>
          <a:r>
            <a:rPr lang="en-AU" sz="1200" b="1" i="0" u="sng" baseline="0">
              <a:solidFill>
                <a:srgbClr val="FF0000"/>
              </a:solidFill>
            </a:rPr>
            <a:t>HERE</a:t>
          </a:r>
          <a:r>
            <a:rPr lang="en-AU" sz="1200" b="1" i="0" u="none" baseline="0">
              <a:solidFill>
                <a:srgbClr val="FF0000"/>
              </a:solidFill>
            </a:rPr>
            <a:t> </a:t>
          </a:r>
          <a:r>
            <a:rPr lang="en-AU" sz="1200" b="0" i="1" u="none" baseline="0">
              <a:solidFill>
                <a:srgbClr val="FF0000"/>
              </a:solidFill>
            </a:rPr>
            <a:t>to populate table</a:t>
          </a:r>
          <a:endParaRPr lang="en-AU" sz="1200" b="0" i="1" u="none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205740</xdr:colOff>
      <xdr:row>14</xdr:row>
      <xdr:rowOff>95250</xdr:rowOff>
    </xdr:from>
    <xdr:to>
      <xdr:col>13</xdr:col>
      <xdr:colOff>245745</xdr:colOff>
      <xdr:row>21</xdr:row>
      <xdr:rowOff>11430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FBD36A-97B3-4615-BD2B-914AEAA6AB11}"/>
            </a:ext>
          </a:extLst>
        </xdr:cNvPr>
        <xdr:cNvSpPr txBox="1"/>
      </xdr:nvSpPr>
      <xdr:spPr>
        <a:xfrm>
          <a:off x="7901940" y="4467225"/>
          <a:ext cx="5173980" cy="1116330"/>
        </a:xfrm>
        <a:prstGeom prst="rect">
          <a:avLst/>
        </a:prstGeom>
        <a:solidFill>
          <a:srgbClr val="66FF33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 i="0" u="none" baseline="0">
              <a:solidFill>
                <a:sysClr val="windowText" lastClr="000000"/>
              </a:solidFill>
            </a:rPr>
            <a:t>DATA in this table needs to be copied into the</a:t>
          </a:r>
        </a:p>
        <a:p>
          <a:pPr algn="ctr"/>
          <a:r>
            <a:rPr lang="en-AU" sz="1800" b="1" i="0" u="none" baseline="0">
              <a:solidFill>
                <a:sysClr val="windowText" lastClr="000000"/>
              </a:solidFill>
            </a:rPr>
            <a:t>'PM10 Report_Annual' Web Report that will be sent for publishing on the website after site approval</a:t>
          </a:r>
          <a:endParaRPr lang="en-AU" sz="1800" b="0" i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DC6CF-59D4-4C1A-B2F9-689F6E50B1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330409-8DE9-4D56-B3E3-B0F08B2EDC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E55CE5-6A1B-437C-8A15-DAC31201AD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W3119"/>
  <sheetViews>
    <sheetView tabSelected="1" zoomScale="80" zoomScaleNormal="80" workbookViewId="0">
      <pane xSplit="2" ySplit="2" topLeftCell="C2809" activePane="bottomRight" state="frozen"/>
      <selection pane="topRight" activeCell="C1" sqref="C1"/>
      <selection pane="bottomLeft" activeCell="A3" sqref="A3"/>
      <selection pane="bottomRight" activeCell="C2833" sqref="C2833"/>
    </sheetView>
  </sheetViews>
  <sheetFormatPr defaultRowHeight="14.4" x14ac:dyDescent="0.3"/>
  <cols>
    <col min="1" max="1" width="21.88671875" style="3" customWidth="1"/>
    <col min="2" max="2" width="17.33203125" style="2" customWidth="1"/>
    <col min="3" max="3" width="63.88671875" style="2" customWidth="1"/>
    <col min="4" max="4" width="15.88671875" style="2" customWidth="1"/>
    <col min="5" max="5" width="78.33203125" style="2" customWidth="1"/>
    <col min="6" max="6" width="12.33203125" style="2" customWidth="1"/>
    <col min="7" max="7" width="81.6640625" style="2" customWidth="1"/>
    <col min="8" max="8" width="15.33203125" style="1" customWidth="1"/>
    <col min="9" max="9" width="19" style="1" customWidth="1"/>
    <col min="10" max="12" width="12.33203125" style="2" customWidth="1"/>
    <col min="13" max="15" width="10.5546875" style="1" customWidth="1"/>
    <col min="18" max="233" width="9.109375" style="1"/>
    <col min="234" max="234" width="8.6640625" style="1" bestFit="1" customWidth="1"/>
    <col min="235" max="241" width="8.88671875" style="1" customWidth="1"/>
    <col min="242" max="242" width="13.6640625" style="1" customWidth="1"/>
    <col min="243" max="243" width="12.33203125" style="1" customWidth="1"/>
    <col min="244" max="244" width="17.33203125" style="1" customWidth="1"/>
    <col min="245" max="251" width="12.33203125" style="1" customWidth="1"/>
    <col min="252" max="252" width="15.33203125" style="1" customWidth="1"/>
    <col min="253" max="253" width="19" style="1" customWidth="1"/>
    <col min="254" max="256" width="12.33203125" style="1" customWidth="1"/>
    <col min="257" max="257" width="8.88671875" style="1" customWidth="1"/>
    <col min="258" max="258" width="9.6640625" style="1" customWidth="1"/>
    <col min="259" max="259" width="9.88671875" style="1" customWidth="1"/>
    <col min="260" max="260" width="9.5546875" style="1" customWidth="1"/>
    <col min="261" max="262" width="9.33203125" style="1" customWidth="1"/>
    <col min="263" max="263" width="9" style="1" customWidth="1"/>
    <col min="264" max="264" width="8.88671875" style="1" customWidth="1"/>
    <col min="265" max="265" width="9.109375" style="1"/>
    <col min="266" max="266" width="9.44140625" style="1" bestFit="1" customWidth="1"/>
    <col min="267" max="267" width="9.109375" style="1"/>
    <col min="268" max="268" width="10" style="1" customWidth="1"/>
    <col min="269" max="271" width="10.5546875" style="1" customWidth="1"/>
    <col min="272" max="489" width="9.109375" style="1"/>
    <col min="490" max="490" width="8.6640625" style="1" bestFit="1" customWidth="1"/>
    <col min="491" max="497" width="8.88671875" style="1" customWidth="1"/>
    <col min="498" max="498" width="13.6640625" style="1" customWidth="1"/>
    <col min="499" max="499" width="12.33203125" style="1" customWidth="1"/>
    <col min="500" max="500" width="17.33203125" style="1" customWidth="1"/>
    <col min="501" max="507" width="12.33203125" style="1" customWidth="1"/>
    <col min="508" max="508" width="15.33203125" style="1" customWidth="1"/>
    <col min="509" max="509" width="19" style="1" customWidth="1"/>
    <col min="510" max="512" width="12.33203125" style="1" customWidth="1"/>
    <col min="513" max="513" width="8.88671875" style="1" customWidth="1"/>
    <col min="514" max="514" width="9.6640625" style="1" customWidth="1"/>
    <col min="515" max="515" width="9.88671875" style="1" customWidth="1"/>
    <col min="516" max="516" width="9.5546875" style="1" customWidth="1"/>
    <col min="517" max="518" width="9.33203125" style="1" customWidth="1"/>
    <col min="519" max="519" width="9" style="1" customWidth="1"/>
    <col min="520" max="520" width="8.88671875" style="1" customWidth="1"/>
    <col min="521" max="521" width="9.109375" style="1"/>
    <col min="522" max="522" width="9.44140625" style="1" bestFit="1" customWidth="1"/>
    <col min="523" max="523" width="9.109375" style="1"/>
    <col min="524" max="524" width="10" style="1" customWidth="1"/>
    <col min="525" max="527" width="10.5546875" style="1" customWidth="1"/>
    <col min="528" max="745" width="9.109375" style="1"/>
    <col min="746" max="746" width="8.6640625" style="1" bestFit="1" customWidth="1"/>
    <col min="747" max="753" width="8.88671875" style="1" customWidth="1"/>
    <col min="754" max="754" width="13.6640625" style="1" customWidth="1"/>
    <col min="755" max="755" width="12.33203125" style="1" customWidth="1"/>
    <col min="756" max="756" width="17.33203125" style="1" customWidth="1"/>
    <col min="757" max="763" width="12.33203125" style="1" customWidth="1"/>
    <col min="764" max="764" width="15.33203125" style="1" customWidth="1"/>
    <col min="765" max="765" width="19" style="1" customWidth="1"/>
    <col min="766" max="768" width="12.33203125" style="1" customWidth="1"/>
    <col min="769" max="769" width="8.88671875" style="1" customWidth="1"/>
    <col min="770" max="770" width="9.6640625" style="1" customWidth="1"/>
    <col min="771" max="771" width="9.88671875" style="1" customWidth="1"/>
    <col min="772" max="772" width="9.5546875" style="1" customWidth="1"/>
    <col min="773" max="774" width="9.33203125" style="1" customWidth="1"/>
    <col min="775" max="775" width="9" style="1" customWidth="1"/>
    <col min="776" max="776" width="8.88671875" style="1" customWidth="1"/>
    <col min="777" max="777" width="9.109375" style="1"/>
    <col min="778" max="778" width="9.44140625" style="1" bestFit="1" customWidth="1"/>
    <col min="779" max="779" width="9.109375" style="1"/>
    <col min="780" max="780" width="10" style="1" customWidth="1"/>
    <col min="781" max="783" width="10.5546875" style="1" customWidth="1"/>
    <col min="784" max="1001" width="9.109375" style="1"/>
    <col min="1002" max="1002" width="8.6640625" style="1" bestFit="1" customWidth="1"/>
    <col min="1003" max="1009" width="8.88671875" style="1" customWidth="1"/>
    <col min="1010" max="1010" width="13.6640625" style="1" customWidth="1"/>
    <col min="1011" max="1011" width="12.33203125" style="1" customWidth="1"/>
    <col min="1012" max="1012" width="17.33203125" style="1" customWidth="1"/>
    <col min="1013" max="1019" width="12.33203125" style="1" customWidth="1"/>
    <col min="1020" max="1020" width="15.33203125" style="1" customWidth="1"/>
    <col min="1021" max="1021" width="19" style="1" customWidth="1"/>
    <col min="1022" max="1024" width="12.33203125" style="1" customWidth="1"/>
    <col min="1025" max="1025" width="8.88671875" style="1" customWidth="1"/>
    <col min="1026" max="1026" width="9.6640625" style="1" customWidth="1"/>
    <col min="1027" max="1027" width="9.88671875" style="1" customWidth="1"/>
    <col min="1028" max="1028" width="9.5546875" style="1" customWidth="1"/>
    <col min="1029" max="1030" width="9.33203125" style="1" customWidth="1"/>
    <col min="1031" max="1031" width="9" style="1" customWidth="1"/>
    <col min="1032" max="1032" width="8.88671875" style="1" customWidth="1"/>
    <col min="1033" max="1033" width="9.109375" style="1"/>
    <col min="1034" max="1034" width="9.44140625" style="1" bestFit="1" customWidth="1"/>
    <col min="1035" max="1035" width="9.109375" style="1"/>
    <col min="1036" max="1036" width="10" style="1" customWidth="1"/>
    <col min="1037" max="1039" width="10.5546875" style="1" customWidth="1"/>
    <col min="1040" max="1257" width="9.109375" style="1"/>
    <col min="1258" max="1258" width="8.6640625" style="1" bestFit="1" customWidth="1"/>
    <col min="1259" max="1265" width="8.88671875" style="1" customWidth="1"/>
    <col min="1266" max="1266" width="13.6640625" style="1" customWidth="1"/>
    <col min="1267" max="1267" width="12.33203125" style="1" customWidth="1"/>
    <col min="1268" max="1268" width="17.33203125" style="1" customWidth="1"/>
    <col min="1269" max="1275" width="12.33203125" style="1" customWidth="1"/>
    <col min="1276" max="1276" width="15.33203125" style="1" customWidth="1"/>
    <col min="1277" max="1277" width="19" style="1" customWidth="1"/>
    <col min="1278" max="1280" width="12.33203125" style="1" customWidth="1"/>
    <col min="1281" max="1281" width="8.88671875" style="1" customWidth="1"/>
    <col min="1282" max="1282" width="9.6640625" style="1" customWidth="1"/>
    <col min="1283" max="1283" width="9.88671875" style="1" customWidth="1"/>
    <col min="1284" max="1284" width="9.5546875" style="1" customWidth="1"/>
    <col min="1285" max="1286" width="9.33203125" style="1" customWidth="1"/>
    <col min="1287" max="1287" width="9" style="1" customWidth="1"/>
    <col min="1288" max="1288" width="8.88671875" style="1" customWidth="1"/>
    <col min="1289" max="1289" width="9.109375" style="1"/>
    <col min="1290" max="1290" width="9.44140625" style="1" bestFit="1" customWidth="1"/>
    <col min="1291" max="1291" width="9.109375" style="1"/>
    <col min="1292" max="1292" width="10" style="1" customWidth="1"/>
    <col min="1293" max="1295" width="10.5546875" style="1" customWidth="1"/>
    <col min="1296" max="1513" width="9.109375" style="1"/>
    <col min="1514" max="1514" width="8.6640625" style="1" bestFit="1" customWidth="1"/>
    <col min="1515" max="1521" width="8.88671875" style="1" customWidth="1"/>
    <col min="1522" max="1522" width="13.6640625" style="1" customWidth="1"/>
    <col min="1523" max="1523" width="12.33203125" style="1" customWidth="1"/>
    <col min="1524" max="1524" width="17.33203125" style="1" customWidth="1"/>
    <col min="1525" max="1531" width="12.33203125" style="1" customWidth="1"/>
    <col min="1532" max="1532" width="15.33203125" style="1" customWidth="1"/>
    <col min="1533" max="1533" width="19" style="1" customWidth="1"/>
    <col min="1534" max="1536" width="12.33203125" style="1" customWidth="1"/>
    <col min="1537" max="1537" width="8.88671875" style="1" customWidth="1"/>
    <col min="1538" max="1538" width="9.6640625" style="1" customWidth="1"/>
    <col min="1539" max="1539" width="9.88671875" style="1" customWidth="1"/>
    <col min="1540" max="1540" width="9.5546875" style="1" customWidth="1"/>
    <col min="1541" max="1542" width="9.33203125" style="1" customWidth="1"/>
    <col min="1543" max="1543" width="9" style="1" customWidth="1"/>
    <col min="1544" max="1544" width="8.88671875" style="1" customWidth="1"/>
    <col min="1545" max="1545" width="9.109375" style="1"/>
    <col min="1546" max="1546" width="9.44140625" style="1" bestFit="1" customWidth="1"/>
    <col min="1547" max="1547" width="9.109375" style="1"/>
    <col min="1548" max="1548" width="10" style="1" customWidth="1"/>
    <col min="1549" max="1551" width="10.5546875" style="1" customWidth="1"/>
    <col min="1552" max="1769" width="9.109375" style="1"/>
    <col min="1770" max="1770" width="8.6640625" style="1" bestFit="1" customWidth="1"/>
    <col min="1771" max="1777" width="8.88671875" style="1" customWidth="1"/>
    <col min="1778" max="1778" width="13.6640625" style="1" customWidth="1"/>
    <col min="1779" max="1779" width="12.33203125" style="1" customWidth="1"/>
    <col min="1780" max="1780" width="17.33203125" style="1" customWidth="1"/>
    <col min="1781" max="1787" width="12.33203125" style="1" customWidth="1"/>
    <col min="1788" max="1788" width="15.33203125" style="1" customWidth="1"/>
    <col min="1789" max="1789" width="19" style="1" customWidth="1"/>
    <col min="1790" max="1792" width="12.33203125" style="1" customWidth="1"/>
    <col min="1793" max="1793" width="8.88671875" style="1" customWidth="1"/>
    <col min="1794" max="1794" width="9.6640625" style="1" customWidth="1"/>
    <col min="1795" max="1795" width="9.88671875" style="1" customWidth="1"/>
    <col min="1796" max="1796" width="9.5546875" style="1" customWidth="1"/>
    <col min="1797" max="1798" width="9.33203125" style="1" customWidth="1"/>
    <col min="1799" max="1799" width="9" style="1" customWidth="1"/>
    <col min="1800" max="1800" width="8.88671875" style="1" customWidth="1"/>
    <col min="1801" max="1801" width="9.109375" style="1"/>
    <col min="1802" max="1802" width="9.44140625" style="1" bestFit="1" customWidth="1"/>
    <col min="1803" max="1803" width="9.109375" style="1"/>
    <col min="1804" max="1804" width="10" style="1" customWidth="1"/>
    <col min="1805" max="1807" width="10.5546875" style="1" customWidth="1"/>
    <col min="1808" max="2025" width="9.109375" style="1"/>
    <col min="2026" max="2026" width="8.6640625" style="1" bestFit="1" customWidth="1"/>
    <col min="2027" max="2033" width="8.88671875" style="1" customWidth="1"/>
    <col min="2034" max="2034" width="13.6640625" style="1" customWidth="1"/>
    <col min="2035" max="2035" width="12.33203125" style="1" customWidth="1"/>
    <col min="2036" max="2036" width="17.33203125" style="1" customWidth="1"/>
    <col min="2037" max="2043" width="12.33203125" style="1" customWidth="1"/>
    <col min="2044" max="2044" width="15.33203125" style="1" customWidth="1"/>
    <col min="2045" max="2045" width="19" style="1" customWidth="1"/>
    <col min="2046" max="2048" width="12.33203125" style="1" customWidth="1"/>
    <col min="2049" max="2049" width="8.88671875" style="1" customWidth="1"/>
    <col min="2050" max="2050" width="9.6640625" style="1" customWidth="1"/>
    <col min="2051" max="2051" width="9.88671875" style="1" customWidth="1"/>
    <col min="2052" max="2052" width="9.5546875" style="1" customWidth="1"/>
    <col min="2053" max="2054" width="9.33203125" style="1" customWidth="1"/>
    <col min="2055" max="2055" width="9" style="1" customWidth="1"/>
    <col min="2056" max="2056" width="8.88671875" style="1" customWidth="1"/>
    <col min="2057" max="2057" width="9.109375" style="1"/>
    <col min="2058" max="2058" width="9.44140625" style="1" bestFit="1" customWidth="1"/>
    <col min="2059" max="2059" width="9.109375" style="1"/>
    <col min="2060" max="2060" width="10" style="1" customWidth="1"/>
    <col min="2061" max="2063" width="10.5546875" style="1" customWidth="1"/>
    <col min="2064" max="2281" width="9.109375" style="1"/>
    <col min="2282" max="2282" width="8.6640625" style="1" bestFit="1" customWidth="1"/>
    <col min="2283" max="2289" width="8.88671875" style="1" customWidth="1"/>
    <col min="2290" max="2290" width="13.6640625" style="1" customWidth="1"/>
    <col min="2291" max="2291" width="12.33203125" style="1" customWidth="1"/>
    <col min="2292" max="2292" width="17.33203125" style="1" customWidth="1"/>
    <col min="2293" max="2299" width="12.33203125" style="1" customWidth="1"/>
    <col min="2300" max="2300" width="15.33203125" style="1" customWidth="1"/>
    <col min="2301" max="2301" width="19" style="1" customWidth="1"/>
    <col min="2302" max="2304" width="12.33203125" style="1" customWidth="1"/>
    <col min="2305" max="2305" width="8.88671875" style="1" customWidth="1"/>
    <col min="2306" max="2306" width="9.6640625" style="1" customWidth="1"/>
    <col min="2307" max="2307" width="9.88671875" style="1" customWidth="1"/>
    <col min="2308" max="2308" width="9.5546875" style="1" customWidth="1"/>
    <col min="2309" max="2310" width="9.33203125" style="1" customWidth="1"/>
    <col min="2311" max="2311" width="9" style="1" customWidth="1"/>
    <col min="2312" max="2312" width="8.88671875" style="1" customWidth="1"/>
    <col min="2313" max="2313" width="9.109375" style="1"/>
    <col min="2314" max="2314" width="9.44140625" style="1" bestFit="1" customWidth="1"/>
    <col min="2315" max="2315" width="9.109375" style="1"/>
    <col min="2316" max="2316" width="10" style="1" customWidth="1"/>
    <col min="2317" max="2319" width="10.5546875" style="1" customWidth="1"/>
    <col min="2320" max="2537" width="9.109375" style="1"/>
    <col min="2538" max="2538" width="8.6640625" style="1" bestFit="1" customWidth="1"/>
    <col min="2539" max="2545" width="8.88671875" style="1" customWidth="1"/>
    <col min="2546" max="2546" width="13.6640625" style="1" customWidth="1"/>
    <col min="2547" max="2547" width="12.33203125" style="1" customWidth="1"/>
    <col min="2548" max="2548" width="17.33203125" style="1" customWidth="1"/>
    <col min="2549" max="2555" width="12.33203125" style="1" customWidth="1"/>
    <col min="2556" max="2556" width="15.33203125" style="1" customWidth="1"/>
    <col min="2557" max="2557" width="19" style="1" customWidth="1"/>
    <col min="2558" max="2560" width="12.33203125" style="1" customWidth="1"/>
    <col min="2561" max="2561" width="8.88671875" style="1" customWidth="1"/>
    <col min="2562" max="2562" width="9.6640625" style="1" customWidth="1"/>
    <col min="2563" max="2563" width="9.88671875" style="1" customWidth="1"/>
    <col min="2564" max="2564" width="9.5546875" style="1" customWidth="1"/>
    <col min="2565" max="2566" width="9.33203125" style="1" customWidth="1"/>
    <col min="2567" max="2567" width="9" style="1" customWidth="1"/>
    <col min="2568" max="2568" width="8.88671875" style="1" customWidth="1"/>
    <col min="2569" max="2569" width="9.109375" style="1"/>
    <col min="2570" max="2570" width="9.44140625" style="1" bestFit="1" customWidth="1"/>
    <col min="2571" max="2571" width="9.109375" style="1"/>
    <col min="2572" max="2572" width="10" style="1" customWidth="1"/>
    <col min="2573" max="2575" width="10.5546875" style="1" customWidth="1"/>
    <col min="2576" max="2793" width="9.109375" style="1"/>
    <col min="2794" max="2794" width="8.6640625" style="1" bestFit="1" customWidth="1"/>
    <col min="2795" max="2801" width="8.88671875" style="1" customWidth="1"/>
    <col min="2802" max="2802" width="13.6640625" style="1" customWidth="1"/>
    <col min="2803" max="2803" width="12.33203125" style="1" customWidth="1"/>
    <col min="2804" max="2804" width="17.33203125" style="1" customWidth="1"/>
    <col min="2805" max="2811" width="12.33203125" style="1" customWidth="1"/>
    <col min="2812" max="2812" width="15.33203125" style="1" customWidth="1"/>
    <col min="2813" max="2813" width="19" style="1" customWidth="1"/>
    <col min="2814" max="2816" width="12.33203125" style="1" customWidth="1"/>
    <col min="2817" max="2817" width="8.88671875" style="1" customWidth="1"/>
    <col min="2818" max="2818" width="9.6640625" style="1" customWidth="1"/>
    <col min="2819" max="2819" width="9.88671875" style="1" customWidth="1"/>
    <col min="2820" max="2820" width="9.5546875" style="1" customWidth="1"/>
    <col min="2821" max="2822" width="9.33203125" style="1" customWidth="1"/>
    <col min="2823" max="2823" width="9" style="1" customWidth="1"/>
    <col min="2824" max="2824" width="8.88671875" style="1" customWidth="1"/>
    <col min="2825" max="2825" width="9.109375" style="1"/>
    <col min="2826" max="2826" width="9.44140625" style="1" bestFit="1" customWidth="1"/>
    <col min="2827" max="2827" width="9.109375" style="1"/>
    <col min="2828" max="2828" width="10" style="1" customWidth="1"/>
    <col min="2829" max="2831" width="10.5546875" style="1" customWidth="1"/>
    <col min="2832" max="3049" width="9.109375" style="1"/>
    <col min="3050" max="3050" width="8.6640625" style="1" bestFit="1" customWidth="1"/>
    <col min="3051" max="3057" width="8.88671875" style="1" customWidth="1"/>
    <col min="3058" max="3058" width="13.6640625" style="1" customWidth="1"/>
    <col min="3059" max="3059" width="12.33203125" style="1" customWidth="1"/>
    <col min="3060" max="3060" width="17.33203125" style="1" customWidth="1"/>
    <col min="3061" max="3067" width="12.33203125" style="1" customWidth="1"/>
    <col min="3068" max="3068" width="15.33203125" style="1" customWidth="1"/>
    <col min="3069" max="3069" width="19" style="1" customWidth="1"/>
    <col min="3070" max="3072" width="12.33203125" style="1" customWidth="1"/>
    <col min="3073" max="3073" width="8.88671875" style="1" customWidth="1"/>
    <col min="3074" max="3074" width="9.6640625" style="1" customWidth="1"/>
    <col min="3075" max="3075" width="9.88671875" style="1" customWidth="1"/>
    <col min="3076" max="3076" width="9.5546875" style="1" customWidth="1"/>
    <col min="3077" max="3078" width="9.33203125" style="1" customWidth="1"/>
    <col min="3079" max="3079" width="9" style="1" customWidth="1"/>
    <col min="3080" max="3080" width="8.88671875" style="1" customWidth="1"/>
    <col min="3081" max="3081" width="9.109375" style="1"/>
    <col min="3082" max="3082" width="9.44140625" style="1" bestFit="1" customWidth="1"/>
    <col min="3083" max="3083" width="9.109375" style="1"/>
    <col min="3084" max="3084" width="10" style="1" customWidth="1"/>
    <col min="3085" max="3087" width="10.5546875" style="1" customWidth="1"/>
    <col min="3088" max="3305" width="9.109375" style="1"/>
    <col min="3306" max="3306" width="8.6640625" style="1" bestFit="1" customWidth="1"/>
    <col min="3307" max="3313" width="8.88671875" style="1" customWidth="1"/>
    <col min="3314" max="3314" width="13.6640625" style="1" customWidth="1"/>
    <col min="3315" max="3315" width="12.33203125" style="1" customWidth="1"/>
    <col min="3316" max="3316" width="17.33203125" style="1" customWidth="1"/>
    <col min="3317" max="3323" width="12.33203125" style="1" customWidth="1"/>
    <col min="3324" max="3324" width="15.33203125" style="1" customWidth="1"/>
    <col min="3325" max="3325" width="19" style="1" customWidth="1"/>
    <col min="3326" max="3328" width="12.33203125" style="1" customWidth="1"/>
    <col min="3329" max="3329" width="8.88671875" style="1" customWidth="1"/>
    <col min="3330" max="3330" width="9.6640625" style="1" customWidth="1"/>
    <col min="3331" max="3331" width="9.88671875" style="1" customWidth="1"/>
    <col min="3332" max="3332" width="9.5546875" style="1" customWidth="1"/>
    <col min="3333" max="3334" width="9.33203125" style="1" customWidth="1"/>
    <col min="3335" max="3335" width="9" style="1" customWidth="1"/>
    <col min="3336" max="3336" width="8.88671875" style="1" customWidth="1"/>
    <col min="3337" max="3337" width="9.109375" style="1"/>
    <col min="3338" max="3338" width="9.44140625" style="1" bestFit="1" customWidth="1"/>
    <col min="3339" max="3339" width="9.109375" style="1"/>
    <col min="3340" max="3340" width="10" style="1" customWidth="1"/>
    <col min="3341" max="3343" width="10.5546875" style="1" customWidth="1"/>
    <col min="3344" max="3561" width="9.109375" style="1"/>
    <col min="3562" max="3562" width="8.6640625" style="1" bestFit="1" customWidth="1"/>
    <col min="3563" max="3569" width="8.88671875" style="1" customWidth="1"/>
    <col min="3570" max="3570" width="13.6640625" style="1" customWidth="1"/>
    <col min="3571" max="3571" width="12.33203125" style="1" customWidth="1"/>
    <col min="3572" max="3572" width="17.33203125" style="1" customWidth="1"/>
    <col min="3573" max="3579" width="12.33203125" style="1" customWidth="1"/>
    <col min="3580" max="3580" width="15.33203125" style="1" customWidth="1"/>
    <col min="3581" max="3581" width="19" style="1" customWidth="1"/>
    <col min="3582" max="3584" width="12.33203125" style="1" customWidth="1"/>
    <col min="3585" max="3585" width="8.88671875" style="1" customWidth="1"/>
    <col min="3586" max="3586" width="9.6640625" style="1" customWidth="1"/>
    <col min="3587" max="3587" width="9.88671875" style="1" customWidth="1"/>
    <col min="3588" max="3588" width="9.5546875" style="1" customWidth="1"/>
    <col min="3589" max="3590" width="9.33203125" style="1" customWidth="1"/>
    <col min="3591" max="3591" width="9" style="1" customWidth="1"/>
    <col min="3592" max="3592" width="8.88671875" style="1" customWidth="1"/>
    <col min="3593" max="3593" width="9.109375" style="1"/>
    <col min="3594" max="3594" width="9.44140625" style="1" bestFit="1" customWidth="1"/>
    <col min="3595" max="3595" width="9.109375" style="1"/>
    <col min="3596" max="3596" width="10" style="1" customWidth="1"/>
    <col min="3597" max="3599" width="10.5546875" style="1" customWidth="1"/>
    <col min="3600" max="3817" width="9.109375" style="1"/>
    <col min="3818" max="3818" width="8.6640625" style="1" bestFit="1" customWidth="1"/>
    <col min="3819" max="3825" width="8.88671875" style="1" customWidth="1"/>
    <col min="3826" max="3826" width="13.6640625" style="1" customWidth="1"/>
    <col min="3827" max="3827" width="12.33203125" style="1" customWidth="1"/>
    <col min="3828" max="3828" width="17.33203125" style="1" customWidth="1"/>
    <col min="3829" max="3835" width="12.33203125" style="1" customWidth="1"/>
    <col min="3836" max="3836" width="15.33203125" style="1" customWidth="1"/>
    <col min="3837" max="3837" width="19" style="1" customWidth="1"/>
    <col min="3838" max="3840" width="12.33203125" style="1" customWidth="1"/>
    <col min="3841" max="3841" width="8.88671875" style="1" customWidth="1"/>
    <col min="3842" max="3842" width="9.6640625" style="1" customWidth="1"/>
    <col min="3843" max="3843" width="9.88671875" style="1" customWidth="1"/>
    <col min="3844" max="3844" width="9.5546875" style="1" customWidth="1"/>
    <col min="3845" max="3846" width="9.33203125" style="1" customWidth="1"/>
    <col min="3847" max="3847" width="9" style="1" customWidth="1"/>
    <col min="3848" max="3848" width="8.88671875" style="1" customWidth="1"/>
    <col min="3849" max="3849" width="9.109375" style="1"/>
    <col min="3850" max="3850" width="9.44140625" style="1" bestFit="1" customWidth="1"/>
    <col min="3851" max="3851" width="9.109375" style="1"/>
    <col min="3852" max="3852" width="10" style="1" customWidth="1"/>
    <col min="3853" max="3855" width="10.5546875" style="1" customWidth="1"/>
    <col min="3856" max="4073" width="9.109375" style="1"/>
    <col min="4074" max="4074" width="8.6640625" style="1" bestFit="1" customWidth="1"/>
    <col min="4075" max="4081" width="8.88671875" style="1" customWidth="1"/>
    <col min="4082" max="4082" width="13.6640625" style="1" customWidth="1"/>
    <col min="4083" max="4083" width="12.33203125" style="1" customWidth="1"/>
    <col min="4084" max="4084" width="17.33203125" style="1" customWidth="1"/>
    <col min="4085" max="4091" width="12.33203125" style="1" customWidth="1"/>
    <col min="4092" max="4092" width="15.33203125" style="1" customWidth="1"/>
    <col min="4093" max="4093" width="19" style="1" customWidth="1"/>
    <col min="4094" max="4096" width="12.33203125" style="1" customWidth="1"/>
    <col min="4097" max="4097" width="8.88671875" style="1" customWidth="1"/>
    <col min="4098" max="4098" width="9.6640625" style="1" customWidth="1"/>
    <col min="4099" max="4099" width="9.88671875" style="1" customWidth="1"/>
    <col min="4100" max="4100" width="9.5546875" style="1" customWidth="1"/>
    <col min="4101" max="4102" width="9.33203125" style="1" customWidth="1"/>
    <col min="4103" max="4103" width="9" style="1" customWidth="1"/>
    <col min="4104" max="4104" width="8.88671875" style="1" customWidth="1"/>
    <col min="4105" max="4105" width="9.109375" style="1"/>
    <col min="4106" max="4106" width="9.44140625" style="1" bestFit="1" customWidth="1"/>
    <col min="4107" max="4107" width="9.109375" style="1"/>
    <col min="4108" max="4108" width="10" style="1" customWidth="1"/>
    <col min="4109" max="4111" width="10.5546875" style="1" customWidth="1"/>
    <col min="4112" max="4329" width="9.109375" style="1"/>
    <col min="4330" max="4330" width="8.6640625" style="1" bestFit="1" customWidth="1"/>
    <col min="4331" max="4337" width="8.88671875" style="1" customWidth="1"/>
    <col min="4338" max="4338" width="13.6640625" style="1" customWidth="1"/>
    <col min="4339" max="4339" width="12.33203125" style="1" customWidth="1"/>
    <col min="4340" max="4340" width="17.33203125" style="1" customWidth="1"/>
    <col min="4341" max="4347" width="12.33203125" style="1" customWidth="1"/>
    <col min="4348" max="4348" width="15.33203125" style="1" customWidth="1"/>
    <col min="4349" max="4349" width="19" style="1" customWidth="1"/>
    <col min="4350" max="4352" width="12.33203125" style="1" customWidth="1"/>
    <col min="4353" max="4353" width="8.88671875" style="1" customWidth="1"/>
    <col min="4354" max="4354" width="9.6640625" style="1" customWidth="1"/>
    <col min="4355" max="4355" width="9.88671875" style="1" customWidth="1"/>
    <col min="4356" max="4356" width="9.5546875" style="1" customWidth="1"/>
    <col min="4357" max="4358" width="9.33203125" style="1" customWidth="1"/>
    <col min="4359" max="4359" width="9" style="1" customWidth="1"/>
    <col min="4360" max="4360" width="8.88671875" style="1" customWidth="1"/>
    <col min="4361" max="4361" width="9.109375" style="1"/>
    <col min="4362" max="4362" width="9.44140625" style="1" bestFit="1" customWidth="1"/>
    <col min="4363" max="4363" width="9.109375" style="1"/>
    <col min="4364" max="4364" width="10" style="1" customWidth="1"/>
    <col min="4365" max="4367" width="10.5546875" style="1" customWidth="1"/>
    <col min="4368" max="4585" width="9.109375" style="1"/>
    <col min="4586" max="4586" width="8.6640625" style="1" bestFit="1" customWidth="1"/>
    <col min="4587" max="4593" width="8.88671875" style="1" customWidth="1"/>
    <col min="4594" max="4594" width="13.6640625" style="1" customWidth="1"/>
    <col min="4595" max="4595" width="12.33203125" style="1" customWidth="1"/>
    <col min="4596" max="4596" width="17.33203125" style="1" customWidth="1"/>
    <col min="4597" max="4603" width="12.33203125" style="1" customWidth="1"/>
    <col min="4604" max="4604" width="15.33203125" style="1" customWidth="1"/>
    <col min="4605" max="4605" width="19" style="1" customWidth="1"/>
    <col min="4606" max="4608" width="12.33203125" style="1" customWidth="1"/>
    <col min="4609" max="4609" width="8.88671875" style="1" customWidth="1"/>
    <col min="4610" max="4610" width="9.6640625" style="1" customWidth="1"/>
    <col min="4611" max="4611" width="9.88671875" style="1" customWidth="1"/>
    <col min="4612" max="4612" width="9.5546875" style="1" customWidth="1"/>
    <col min="4613" max="4614" width="9.33203125" style="1" customWidth="1"/>
    <col min="4615" max="4615" width="9" style="1" customWidth="1"/>
    <col min="4616" max="4616" width="8.88671875" style="1" customWidth="1"/>
    <col min="4617" max="4617" width="9.109375" style="1"/>
    <col min="4618" max="4618" width="9.44140625" style="1" bestFit="1" customWidth="1"/>
    <col min="4619" max="4619" width="9.109375" style="1"/>
    <col min="4620" max="4620" width="10" style="1" customWidth="1"/>
    <col min="4621" max="4623" width="10.5546875" style="1" customWidth="1"/>
    <col min="4624" max="4841" width="9.109375" style="1"/>
    <col min="4842" max="4842" width="8.6640625" style="1" bestFit="1" customWidth="1"/>
    <col min="4843" max="4849" width="8.88671875" style="1" customWidth="1"/>
    <col min="4850" max="4850" width="13.6640625" style="1" customWidth="1"/>
    <col min="4851" max="4851" width="12.33203125" style="1" customWidth="1"/>
    <col min="4852" max="4852" width="17.33203125" style="1" customWidth="1"/>
    <col min="4853" max="4859" width="12.33203125" style="1" customWidth="1"/>
    <col min="4860" max="4860" width="15.33203125" style="1" customWidth="1"/>
    <col min="4861" max="4861" width="19" style="1" customWidth="1"/>
    <col min="4862" max="4864" width="12.33203125" style="1" customWidth="1"/>
    <col min="4865" max="4865" width="8.88671875" style="1" customWidth="1"/>
    <col min="4866" max="4866" width="9.6640625" style="1" customWidth="1"/>
    <col min="4867" max="4867" width="9.88671875" style="1" customWidth="1"/>
    <col min="4868" max="4868" width="9.5546875" style="1" customWidth="1"/>
    <col min="4869" max="4870" width="9.33203125" style="1" customWidth="1"/>
    <col min="4871" max="4871" width="9" style="1" customWidth="1"/>
    <col min="4872" max="4872" width="8.88671875" style="1" customWidth="1"/>
    <col min="4873" max="4873" width="9.109375" style="1"/>
    <col min="4874" max="4874" width="9.44140625" style="1" bestFit="1" customWidth="1"/>
    <col min="4875" max="4875" width="9.109375" style="1"/>
    <col min="4876" max="4876" width="10" style="1" customWidth="1"/>
    <col min="4877" max="4879" width="10.5546875" style="1" customWidth="1"/>
    <col min="4880" max="5097" width="9.109375" style="1"/>
    <col min="5098" max="5098" width="8.6640625" style="1" bestFit="1" customWidth="1"/>
    <col min="5099" max="5105" width="8.88671875" style="1" customWidth="1"/>
    <col min="5106" max="5106" width="13.6640625" style="1" customWidth="1"/>
    <col min="5107" max="5107" width="12.33203125" style="1" customWidth="1"/>
    <col min="5108" max="5108" width="17.33203125" style="1" customWidth="1"/>
    <col min="5109" max="5115" width="12.33203125" style="1" customWidth="1"/>
    <col min="5116" max="5116" width="15.33203125" style="1" customWidth="1"/>
    <col min="5117" max="5117" width="19" style="1" customWidth="1"/>
    <col min="5118" max="5120" width="12.33203125" style="1" customWidth="1"/>
    <col min="5121" max="5121" width="8.88671875" style="1" customWidth="1"/>
    <col min="5122" max="5122" width="9.6640625" style="1" customWidth="1"/>
    <col min="5123" max="5123" width="9.88671875" style="1" customWidth="1"/>
    <col min="5124" max="5124" width="9.5546875" style="1" customWidth="1"/>
    <col min="5125" max="5126" width="9.33203125" style="1" customWidth="1"/>
    <col min="5127" max="5127" width="9" style="1" customWidth="1"/>
    <col min="5128" max="5128" width="8.88671875" style="1" customWidth="1"/>
    <col min="5129" max="5129" width="9.109375" style="1"/>
    <col min="5130" max="5130" width="9.44140625" style="1" bestFit="1" customWidth="1"/>
    <col min="5131" max="5131" width="9.109375" style="1"/>
    <col min="5132" max="5132" width="10" style="1" customWidth="1"/>
    <col min="5133" max="5135" width="10.5546875" style="1" customWidth="1"/>
    <col min="5136" max="5353" width="9.109375" style="1"/>
    <col min="5354" max="5354" width="8.6640625" style="1" bestFit="1" customWidth="1"/>
    <col min="5355" max="5361" width="8.88671875" style="1" customWidth="1"/>
    <col min="5362" max="5362" width="13.6640625" style="1" customWidth="1"/>
    <col min="5363" max="5363" width="12.33203125" style="1" customWidth="1"/>
    <col min="5364" max="5364" width="17.33203125" style="1" customWidth="1"/>
    <col min="5365" max="5371" width="12.33203125" style="1" customWidth="1"/>
    <col min="5372" max="5372" width="15.33203125" style="1" customWidth="1"/>
    <col min="5373" max="5373" width="19" style="1" customWidth="1"/>
    <col min="5374" max="5376" width="12.33203125" style="1" customWidth="1"/>
    <col min="5377" max="5377" width="8.88671875" style="1" customWidth="1"/>
    <col min="5378" max="5378" width="9.6640625" style="1" customWidth="1"/>
    <col min="5379" max="5379" width="9.88671875" style="1" customWidth="1"/>
    <col min="5380" max="5380" width="9.5546875" style="1" customWidth="1"/>
    <col min="5381" max="5382" width="9.33203125" style="1" customWidth="1"/>
    <col min="5383" max="5383" width="9" style="1" customWidth="1"/>
    <col min="5384" max="5384" width="8.88671875" style="1" customWidth="1"/>
    <col min="5385" max="5385" width="9.109375" style="1"/>
    <col min="5386" max="5386" width="9.44140625" style="1" bestFit="1" customWidth="1"/>
    <col min="5387" max="5387" width="9.109375" style="1"/>
    <col min="5388" max="5388" width="10" style="1" customWidth="1"/>
    <col min="5389" max="5391" width="10.5546875" style="1" customWidth="1"/>
    <col min="5392" max="5609" width="9.109375" style="1"/>
    <col min="5610" max="5610" width="8.6640625" style="1" bestFit="1" customWidth="1"/>
    <col min="5611" max="5617" width="8.88671875" style="1" customWidth="1"/>
    <col min="5618" max="5618" width="13.6640625" style="1" customWidth="1"/>
    <col min="5619" max="5619" width="12.33203125" style="1" customWidth="1"/>
    <col min="5620" max="5620" width="17.33203125" style="1" customWidth="1"/>
    <col min="5621" max="5627" width="12.33203125" style="1" customWidth="1"/>
    <col min="5628" max="5628" width="15.33203125" style="1" customWidth="1"/>
    <col min="5629" max="5629" width="19" style="1" customWidth="1"/>
    <col min="5630" max="5632" width="12.33203125" style="1" customWidth="1"/>
    <col min="5633" max="5633" width="8.88671875" style="1" customWidth="1"/>
    <col min="5634" max="5634" width="9.6640625" style="1" customWidth="1"/>
    <col min="5635" max="5635" width="9.88671875" style="1" customWidth="1"/>
    <col min="5636" max="5636" width="9.5546875" style="1" customWidth="1"/>
    <col min="5637" max="5638" width="9.33203125" style="1" customWidth="1"/>
    <col min="5639" max="5639" width="9" style="1" customWidth="1"/>
    <col min="5640" max="5640" width="8.88671875" style="1" customWidth="1"/>
    <col min="5641" max="5641" width="9.109375" style="1"/>
    <col min="5642" max="5642" width="9.44140625" style="1" bestFit="1" customWidth="1"/>
    <col min="5643" max="5643" width="9.109375" style="1"/>
    <col min="5644" max="5644" width="10" style="1" customWidth="1"/>
    <col min="5645" max="5647" width="10.5546875" style="1" customWidth="1"/>
    <col min="5648" max="5865" width="9.109375" style="1"/>
    <col min="5866" max="5866" width="8.6640625" style="1" bestFit="1" customWidth="1"/>
    <col min="5867" max="5873" width="8.88671875" style="1" customWidth="1"/>
    <col min="5874" max="5874" width="13.6640625" style="1" customWidth="1"/>
    <col min="5875" max="5875" width="12.33203125" style="1" customWidth="1"/>
    <col min="5876" max="5876" width="17.33203125" style="1" customWidth="1"/>
    <col min="5877" max="5883" width="12.33203125" style="1" customWidth="1"/>
    <col min="5884" max="5884" width="15.33203125" style="1" customWidth="1"/>
    <col min="5885" max="5885" width="19" style="1" customWidth="1"/>
    <col min="5886" max="5888" width="12.33203125" style="1" customWidth="1"/>
    <col min="5889" max="5889" width="8.88671875" style="1" customWidth="1"/>
    <col min="5890" max="5890" width="9.6640625" style="1" customWidth="1"/>
    <col min="5891" max="5891" width="9.88671875" style="1" customWidth="1"/>
    <col min="5892" max="5892" width="9.5546875" style="1" customWidth="1"/>
    <col min="5893" max="5894" width="9.33203125" style="1" customWidth="1"/>
    <col min="5895" max="5895" width="9" style="1" customWidth="1"/>
    <col min="5896" max="5896" width="8.88671875" style="1" customWidth="1"/>
    <col min="5897" max="5897" width="9.109375" style="1"/>
    <col min="5898" max="5898" width="9.44140625" style="1" bestFit="1" customWidth="1"/>
    <col min="5899" max="5899" width="9.109375" style="1"/>
    <col min="5900" max="5900" width="10" style="1" customWidth="1"/>
    <col min="5901" max="5903" width="10.5546875" style="1" customWidth="1"/>
    <col min="5904" max="6121" width="9.109375" style="1"/>
    <col min="6122" max="6122" width="8.6640625" style="1" bestFit="1" customWidth="1"/>
    <col min="6123" max="6129" width="8.88671875" style="1" customWidth="1"/>
    <col min="6130" max="6130" width="13.6640625" style="1" customWidth="1"/>
    <col min="6131" max="6131" width="12.33203125" style="1" customWidth="1"/>
    <col min="6132" max="6132" width="17.33203125" style="1" customWidth="1"/>
    <col min="6133" max="6139" width="12.33203125" style="1" customWidth="1"/>
    <col min="6140" max="6140" width="15.33203125" style="1" customWidth="1"/>
    <col min="6141" max="6141" width="19" style="1" customWidth="1"/>
    <col min="6142" max="6144" width="12.33203125" style="1" customWidth="1"/>
    <col min="6145" max="6145" width="8.88671875" style="1" customWidth="1"/>
    <col min="6146" max="6146" width="9.6640625" style="1" customWidth="1"/>
    <col min="6147" max="6147" width="9.88671875" style="1" customWidth="1"/>
    <col min="6148" max="6148" width="9.5546875" style="1" customWidth="1"/>
    <col min="6149" max="6150" width="9.33203125" style="1" customWidth="1"/>
    <col min="6151" max="6151" width="9" style="1" customWidth="1"/>
    <col min="6152" max="6152" width="8.88671875" style="1" customWidth="1"/>
    <col min="6153" max="6153" width="9.109375" style="1"/>
    <col min="6154" max="6154" width="9.44140625" style="1" bestFit="1" customWidth="1"/>
    <col min="6155" max="6155" width="9.109375" style="1"/>
    <col min="6156" max="6156" width="10" style="1" customWidth="1"/>
    <col min="6157" max="6159" width="10.5546875" style="1" customWidth="1"/>
    <col min="6160" max="6377" width="9.109375" style="1"/>
    <col min="6378" max="6378" width="8.6640625" style="1" bestFit="1" customWidth="1"/>
    <col min="6379" max="6385" width="8.88671875" style="1" customWidth="1"/>
    <col min="6386" max="6386" width="13.6640625" style="1" customWidth="1"/>
    <col min="6387" max="6387" width="12.33203125" style="1" customWidth="1"/>
    <col min="6388" max="6388" width="17.33203125" style="1" customWidth="1"/>
    <col min="6389" max="6395" width="12.33203125" style="1" customWidth="1"/>
    <col min="6396" max="6396" width="15.33203125" style="1" customWidth="1"/>
    <col min="6397" max="6397" width="19" style="1" customWidth="1"/>
    <col min="6398" max="6400" width="12.33203125" style="1" customWidth="1"/>
    <col min="6401" max="6401" width="8.88671875" style="1" customWidth="1"/>
    <col min="6402" max="6402" width="9.6640625" style="1" customWidth="1"/>
    <col min="6403" max="6403" width="9.88671875" style="1" customWidth="1"/>
    <col min="6404" max="6404" width="9.5546875" style="1" customWidth="1"/>
    <col min="6405" max="6406" width="9.33203125" style="1" customWidth="1"/>
    <col min="6407" max="6407" width="9" style="1" customWidth="1"/>
    <col min="6408" max="6408" width="8.88671875" style="1" customWidth="1"/>
    <col min="6409" max="6409" width="9.109375" style="1"/>
    <col min="6410" max="6410" width="9.44140625" style="1" bestFit="1" customWidth="1"/>
    <col min="6411" max="6411" width="9.109375" style="1"/>
    <col min="6412" max="6412" width="10" style="1" customWidth="1"/>
    <col min="6413" max="6415" width="10.5546875" style="1" customWidth="1"/>
    <col min="6416" max="6633" width="9.109375" style="1"/>
    <col min="6634" max="6634" width="8.6640625" style="1" bestFit="1" customWidth="1"/>
    <col min="6635" max="6641" width="8.88671875" style="1" customWidth="1"/>
    <col min="6642" max="6642" width="13.6640625" style="1" customWidth="1"/>
    <col min="6643" max="6643" width="12.33203125" style="1" customWidth="1"/>
    <col min="6644" max="6644" width="17.33203125" style="1" customWidth="1"/>
    <col min="6645" max="6651" width="12.33203125" style="1" customWidth="1"/>
    <col min="6652" max="6652" width="15.33203125" style="1" customWidth="1"/>
    <col min="6653" max="6653" width="19" style="1" customWidth="1"/>
    <col min="6654" max="6656" width="12.33203125" style="1" customWidth="1"/>
    <col min="6657" max="6657" width="8.88671875" style="1" customWidth="1"/>
    <col min="6658" max="6658" width="9.6640625" style="1" customWidth="1"/>
    <col min="6659" max="6659" width="9.88671875" style="1" customWidth="1"/>
    <col min="6660" max="6660" width="9.5546875" style="1" customWidth="1"/>
    <col min="6661" max="6662" width="9.33203125" style="1" customWidth="1"/>
    <col min="6663" max="6663" width="9" style="1" customWidth="1"/>
    <col min="6664" max="6664" width="8.88671875" style="1" customWidth="1"/>
    <col min="6665" max="6665" width="9.109375" style="1"/>
    <col min="6666" max="6666" width="9.44140625" style="1" bestFit="1" customWidth="1"/>
    <col min="6667" max="6667" width="9.109375" style="1"/>
    <col min="6668" max="6668" width="10" style="1" customWidth="1"/>
    <col min="6669" max="6671" width="10.5546875" style="1" customWidth="1"/>
    <col min="6672" max="6889" width="9.109375" style="1"/>
    <col min="6890" max="6890" width="8.6640625" style="1" bestFit="1" customWidth="1"/>
    <col min="6891" max="6897" width="8.88671875" style="1" customWidth="1"/>
    <col min="6898" max="6898" width="13.6640625" style="1" customWidth="1"/>
    <col min="6899" max="6899" width="12.33203125" style="1" customWidth="1"/>
    <col min="6900" max="6900" width="17.33203125" style="1" customWidth="1"/>
    <col min="6901" max="6907" width="12.33203125" style="1" customWidth="1"/>
    <col min="6908" max="6908" width="15.33203125" style="1" customWidth="1"/>
    <col min="6909" max="6909" width="19" style="1" customWidth="1"/>
    <col min="6910" max="6912" width="12.33203125" style="1" customWidth="1"/>
    <col min="6913" max="6913" width="8.88671875" style="1" customWidth="1"/>
    <col min="6914" max="6914" width="9.6640625" style="1" customWidth="1"/>
    <col min="6915" max="6915" width="9.88671875" style="1" customWidth="1"/>
    <col min="6916" max="6916" width="9.5546875" style="1" customWidth="1"/>
    <col min="6917" max="6918" width="9.33203125" style="1" customWidth="1"/>
    <col min="6919" max="6919" width="9" style="1" customWidth="1"/>
    <col min="6920" max="6920" width="8.88671875" style="1" customWidth="1"/>
    <col min="6921" max="6921" width="9.109375" style="1"/>
    <col min="6922" max="6922" width="9.44140625" style="1" bestFit="1" customWidth="1"/>
    <col min="6923" max="6923" width="9.109375" style="1"/>
    <col min="6924" max="6924" width="10" style="1" customWidth="1"/>
    <col min="6925" max="6927" width="10.5546875" style="1" customWidth="1"/>
    <col min="6928" max="7145" width="9.109375" style="1"/>
    <col min="7146" max="7146" width="8.6640625" style="1" bestFit="1" customWidth="1"/>
    <col min="7147" max="7153" width="8.88671875" style="1" customWidth="1"/>
    <col min="7154" max="7154" width="13.6640625" style="1" customWidth="1"/>
    <col min="7155" max="7155" width="12.33203125" style="1" customWidth="1"/>
    <col min="7156" max="7156" width="17.33203125" style="1" customWidth="1"/>
    <col min="7157" max="7163" width="12.33203125" style="1" customWidth="1"/>
    <col min="7164" max="7164" width="15.33203125" style="1" customWidth="1"/>
    <col min="7165" max="7165" width="19" style="1" customWidth="1"/>
    <col min="7166" max="7168" width="12.33203125" style="1" customWidth="1"/>
    <col min="7169" max="7169" width="8.88671875" style="1" customWidth="1"/>
    <col min="7170" max="7170" width="9.6640625" style="1" customWidth="1"/>
    <col min="7171" max="7171" width="9.88671875" style="1" customWidth="1"/>
    <col min="7172" max="7172" width="9.5546875" style="1" customWidth="1"/>
    <col min="7173" max="7174" width="9.33203125" style="1" customWidth="1"/>
    <col min="7175" max="7175" width="9" style="1" customWidth="1"/>
    <col min="7176" max="7176" width="8.88671875" style="1" customWidth="1"/>
    <col min="7177" max="7177" width="9.109375" style="1"/>
    <col min="7178" max="7178" width="9.44140625" style="1" bestFit="1" customWidth="1"/>
    <col min="7179" max="7179" width="9.109375" style="1"/>
    <col min="7180" max="7180" width="10" style="1" customWidth="1"/>
    <col min="7181" max="7183" width="10.5546875" style="1" customWidth="1"/>
    <col min="7184" max="7401" width="9.109375" style="1"/>
    <col min="7402" max="7402" width="8.6640625" style="1" bestFit="1" customWidth="1"/>
    <col min="7403" max="7409" width="8.88671875" style="1" customWidth="1"/>
    <col min="7410" max="7410" width="13.6640625" style="1" customWidth="1"/>
    <col min="7411" max="7411" width="12.33203125" style="1" customWidth="1"/>
    <col min="7412" max="7412" width="17.33203125" style="1" customWidth="1"/>
    <col min="7413" max="7419" width="12.33203125" style="1" customWidth="1"/>
    <col min="7420" max="7420" width="15.33203125" style="1" customWidth="1"/>
    <col min="7421" max="7421" width="19" style="1" customWidth="1"/>
    <col min="7422" max="7424" width="12.33203125" style="1" customWidth="1"/>
    <col min="7425" max="7425" width="8.88671875" style="1" customWidth="1"/>
    <col min="7426" max="7426" width="9.6640625" style="1" customWidth="1"/>
    <col min="7427" max="7427" width="9.88671875" style="1" customWidth="1"/>
    <col min="7428" max="7428" width="9.5546875" style="1" customWidth="1"/>
    <col min="7429" max="7430" width="9.33203125" style="1" customWidth="1"/>
    <col min="7431" max="7431" width="9" style="1" customWidth="1"/>
    <col min="7432" max="7432" width="8.88671875" style="1" customWidth="1"/>
    <col min="7433" max="7433" width="9.109375" style="1"/>
    <col min="7434" max="7434" width="9.44140625" style="1" bestFit="1" customWidth="1"/>
    <col min="7435" max="7435" width="9.109375" style="1"/>
    <col min="7436" max="7436" width="10" style="1" customWidth="1"/>
    <col min="7437" max="7439" width="10.5546875" style="1" customWidth="1"/>
    <col min="7440" max="7657" width="9.109375" style="1"/>
    <col min="7658" max="7658" width="8.6640625" style="1" bestFit="1" customWidth="1"/>
    <col min="7659" max="7665" width="8.88671875" style="1" customWidth="1"/>
    <col min="7666" max="7666" width="13.6640625" style="1" customWidth="1"/>
    <col min="7667" max="7667" width="12.33203125" style="1" customWidth="1"/>
    <col min="7668" max="7668" width="17.33203125" style="1" customWidth="1"/>
    <col min="7669" max="7675" width="12.33203125" style="1" customWidth="1"/>
    <col min="7676" max="7676" width="15.33203125" style="1" customWidth="1"/>
    <col min="7677" max="7677" width="19" style="1" customWidth="1"/>
    <col min="7678" max="7680" width="12.33203125" style="1" customWidth="1"/>
    <col min="7681" max="7681" width="8.88671875" style="1" customWidth="1"/>
    <col min="7682" max="7682" width="9.6640625" style="1" customWidth="1"/>
    <col min="7683" max="7683" width="9.88671875" style="1" customWidth="1"/>
    <col min="7684" max="7684" width="9.5546875" style="1" customWidth="1"/>
    <col min="7685" max="7686" width="9.33203125" style="1" customWidth="1"/>
    <col min="7687" max="7687" width="9" style="1" customWidth="1"/>
    <col min="7688" max="7688" width="8.88671875" style="1" customWidth="1"/>
    <col min="7689" max="7689" width="9.109375" style="1"/>
    <col min="7690" max="7690" width="9.44140625" style="1" bestFit="1" customWidth="1"/>
    <col min="7691" max="7691" width="9.109375" style="1"/>
    <col min="7692" max="7692" width="10" style="1" customWidth="1"/>
    <col min="7693" max="7695" width="10.5546875" style="1" customWidth="1"/>
    <col min="7696" max="7913" width="9.109375" style="1"/>
    <col min="7914" max="7914" width="8.6640625" style="1" bestFit="1" customWidth="1"/>
    <col min="7915" max="7921" width="8.88671875" style="1" customWidth="1"/>
    <col min="7922" max="7922" width="13.6640625" style="1" customWidth="1"/>
    <col min="7923" max="7923" width="12.33203125" style="1" customWidth="1"/>
    <col min="7924" max="7924" width="17.33203125" style="1" customWidth="1"/>
    <col min="7925" max="7931" width="12.33203125" style="1" customWidth="1"/>
    <col min="7932" max="7932" width="15.33203125" style="1" customWidth="1"/>
    <col min="7933" max="7933" width="19" style="1" customWidth="1"/>
    <col min="7934" max="7936" width="12.33203125" style="1" customWidth="1"/>
    <col min="7937" max="7937" width="8.88671875" style="1" customWidth="1"/>
    <col min="7938" max="7938" width="9.6640625" style="1" customWidth="1"/>
    <col min="7939" max="7939" width="9.88671875" style="1" customWidth="1"/>
    <col min="7940" max="7940" width="9.5546875" style="1" customWidth="1"/>
    <col min="7941" max="7942" width="9.33203125" style="1" customWidth="1"/>
    <col min="7943" max="7943" width="9" style="1" customWidth="1"/>
    <col min="7944" max="7944" width="8.88671875" style="1" customWidth="1"/>
    <col min="7945" max="7945" width="9.109375" style="1"/>
    <col min="7946" max="7946" width="9.44140625" style="1" bestFit="1" customWidth="1"/>
    <col min="7947" max="7947" width="9.109375" style="1"/>
    <col min="7948" max="7948" width="10" style="1" customWidth="1"/>
    <col min="7949" max="7951" width="10.5546875" style="1" customWidth="1"/>
    <col min="7952" max="8169" width="9.109375" style="1"/>
    <col min="8170" max="8170" width="8.6640625" style="1" bestFit="1" customWidth="1"/>
    <col min="8171" max="8177" width="8.88671875" style="1" customWidth="1"/>
    <col min="8178" max="8178" width="13.6640625" style="1" customWidth="1"/>
    <col min="8179" max="8179" width="12.33203125" style="1" customWidth="1"/>
    <col min="8180" max="8180" width="17.33203125" style="1" customWidth="1"/>
    <col min="8181" max="8187" width="12.33203125" style="1" customWidth="1"/>
    <col min="8188" max="8188" width="15.33203125" style="1" customWidth="1"/>
    <col min="8189" max="8189" width="19" style="1" customWidth="1"/>
    <col min="8190" max="8192" width="12.33203125" style="1" customWidth="1"/>
    <col min="8193" max="8193" width="8.88671875" style="1" customWidth="1"/>
    <col min="8194" max="8194" width="9.6640625" style="1" customWidth="1"/>
    <col min="8195" max="8195" width="9.88671875" style="1" customWidth="1"/>
    <col min="8196" max="8196" width="9.5546875" style="1" customWidth="1"/>
    <col min="8197" max="8198" width="9.33203125" style="1" customWidth="1"/>
    <col min="8199" max="8199" width="9" style="1" customWidth="1"/>
    <col min="8200" max="8200" width="8.88671875" style="1" customWidth="1"/>
    <col min="8201" max="8201" width="9.109375" style="1"/>
    <col min="8202" max="8202" width="9.44140625" style="1" bestFit="1" customWidth="1"/>
    <col min="8203" max="8203" width="9.109375" style="1"/>
    <col min="8204" max="8204" width="10" style="1" customWidth="1"/>
    <col min="8205" max="8207" width="10.5546875" style="1" customWidth="1"/>
    <col min="8208" max="8425" width="9.109375" style="1"/>
    <col min="8426" max="8426" width="8.6640625" style="1" bestFit="1" customWidth="1"/>
    <col min="8427" max="8433" width="8.88671875" style="1" customWidth="1"/>
    <col min="8434" max="8434" width="13.6640625" style="1" customWidth="1"/>
    <col min="8435" max="8435" width="12.33203125" style="1" customWidth="1"/>
    <col min="8436" max="8436" width="17.33203125" style="1" customWidth="1"/>
    <col min="8437" max="8443" width="12.33203125" style="1" customWidth="1"/>
    <col min="8444" max="8444" width="15.33203125" style="1" customWidth="1"/>
    <col min="8445" max="8445" width="19" style="1" customWidth="1"/>
    <col min="8446" max="8448" width="12.33203125" style="1" customWidth="1"/>
    <col min="8449" max="8449" width="8.88671875" style="1" customWidth="1"/>
    <col min="8450" max="8450" width="9.6640625" style="1" customWidth="1"/>
    <col min="8451" max="8451" width="9.88671875" style="1" customWidth="1"/>
    <col min="8452" max="8452" width="9.5546875" style="1" customWidth="1"/>
    <col min="8453" max="8454" width="9.33203125" style="1" customWidth="1"/>
    <col min="8455" max="8455" width="9" style="1" customWidth="1"/>
    <col min="8456" max="8456" width="8.88671875" style="1" customWidth="1"/>
    <col min="8457" max="8457" width="9.109375" style="1"/>
    <col min="8458" max="8458" width="9.44140625" style="1" bestFit="1" customWidth="1"/>
    <col min="8459" max="8459" width="9.109375" style="1"/>
    <col min="8460" max="8460" width="10" style="1" customWidth="1"/>
    <col min="8461" max="8463" width="10.5546875" style="1" customWidth="1"/>
    <col min="8464" max="8681" width="9.109375" style="1"/>
    <col min="8682" max="8682" width="8.6640625" style="1" bestFit="1" customWidth="1"/>
    <col min="8683" max="8689" width="8.88671875" style="1" customWidth="1"/>
    <col min="8690" max="8690" width="13.6640625" style="1" customWidth="1"/>
    <col min="8691" max="8691" width="12.33203125" style="1" customWidth="1"/>
    <col min="8692" max="8692" width="17.33203125" style="1" customWidth="1"/>
    <col min="8693" max="8699" width="12.33203125" style="1" customWidth="1"/>
    <col min="8700" max="8700" width="15.33203125" style="1" customWidth="1"/>
    <col min="8701" max="8701" width="19" style="1" customWidth="1"/>
    <col min="8702" max="8704" width="12.33203125" style="1" customWidth="1"/>
    <col min="8705" max="8705" width="8.88671875" style="1" customWidth="1"/>
    <col min="8706" max="8706" width="9.6640625" style="1" customWidth="1"/>
    <col min="8707" max="8707" width="9.88671875" style="1" customWidth="1"/>
    <col min="8708" max="8708" width="9.5546875" style="1" customWidth="1"/>
    <col min="8709" max="8710" width="9.33203125" style="1" customWidth="1"/>
    <col min="8711" max="8711" width="9" style="1" customWidth="1"/>
    <col min="8712" max="8712" width="8.88671875" style="1" customWidth="1"/>
    <col min="8713" max="8713" width="9.109375" style="1"/>
    <col min="8714" max="8714" width="9.44140625" style="1" bestFit="1" customWidth="1"/>
    <col min="8715" max="8715" width="9.109375" style="1"/>
    <col min="8716" max="8716" width="10" style="1" customWidth="1"/>
    <col min="8717" max="8719" width="10.5546875" style="1" customWidth="1"/>
    <col min="8720" max="8937" width="9.109375" style="1"/>
    <col min="8938" max="8938" width="8.6640625" style="1" bestFit="1" customWidth="1"/>
    <col min="8939" max="8945" width="8.88671875" style="1" customWidth="1"/>
    <col min="8946" max="8946" width="13.6640625" style="1" customWidth="1"/>
    <col min="8947" max="8947" width="12.33203125" style="1" customWidth="1"/>
    <col min="8948" max="8948" width="17.33203125" style="1" customWidth="1"/>
    <col min="8949" max="8955" width="12.33203125" style="1" customWidth="1"/>
    <col min="8956" max="8956" width="15.33203125" style="1" customWidth="1"/>
    <col min="8957" max="8957" width="19" style="1" customWidth="1"/>
    <col min="8958" max="8960" width="12.33203125" style="1" customWidth="1"/>
    <col min="8961" max="8961" width="8.88671875" style="1" customWidth="1"/>
    <col min="8962" max="8962" width="9.6640625" style="1" customWidth="1"/>
    <col min="8963" max="8963" width="9.88671875" style="1" customWidth="1"/>
    <col min="8964" max="8964" width="9.5546875" style="1" customWidth="1"/>
    <col min="8965" max="8966" width="9.33203125" style="1" customWidth="1"/>
    <col min="8967" max="8967" width="9" style="1" customWidth="1"/>
    <col min="8968" max="8968" width="8.88671875" style="1" customWidth="1"/>
    <col min="8969" max="8969" width="9.109375" style="1"/>
    <col min="8970" max="8970" width="9.44140625" style="1" bestFit="1" customWidth="1"/>
    <col min="8971" max="8971" width="9.109375" style="1"/>
    <col min="8972" max="8972" width="10" style="1" customWidth="1"/>
    <col min="8973" max="8975" width="10.5546875" style="1" customWidth="1"/>
    <col min="8976" max="9193" width="9.109375" style="1"/>
    <col min="9194" max="9194" width="8.6640625" style="1" bestFit="1" customWidth="1"/>
    <col min="9195" max="9201" width="8.88671875" style="1" customWidth="1"/>
    <col min="9202" max="9202" width="13.6640625" style="1" customWidth="1"/>
    <col min="9203" max="9203" width="12.33203125" style="1" customWidth="1"/>
    <col min="9204" max="9204" width="17.33203125" style="1" customWidth="1"/>
    <col min="9205" max="9211" width="12.33203125" style="1" customWidth="1"/>
    <col min="9212" max="9212" width="15.33203125" style="1" customWidth="1"/>
    <col min="9213" max="9213" width="19" style="1" customWidth="1"/>
    <col min="9214" max="9216" width="12.33203125" style="1" customWidth="1"/>
    <col min="9217" max="9217" width="8.88671875" style="1" customWidth="1"/>
    <col min="9218" max="9218" width="9.6640625" style="1" customWidth="1"/>
    <col min="9219" max="9219" width="9.88671875" style="1" customWidth="1"/>
    <col min="9220" max="9220" width="9.5546875" style="1" customWidth="1"/>
    <col min="9221" max="9222" width="9.33203125" style="1" customWidth="1"/>
    <col min="9223" max="9223" width="9" style="1" customWidth="1"/>
    <col min="9224" max="9224" width="8.88671875" style="1" customWidth="1"/>
    <col min="9225" max="9225" width="9.109375" style="1"/>
    <col min="9226" max="9226" width="9.44140625" style="1" bestFit="1" customWidth="1"/>
    <col min="9227" max="9227" width="9.109375" style="1"/>
    <col min="9228" max="9228" width="10" style="1" customWidth="1"/>
    <col min="9229" max="9231" width="10.5546875" style="1" customWidth="1"/>
    <col min="9232" max="9449" width="9.109375" style="1"/>
    <col min="9450" max="9450" width="8.6640625" style="1" bestFit="1" customWidth="1"/>
    <col min="9451" max="9457" width="8.88671875" style="1" customWidth="1"/>
    <col min="9458" max="9458" width="13.6640625" style="1" customWidth="1"/>
    <col min="9459" max="9459" width="12.33203125" style="1" customWidth="1"/>
    <col min="9460" max="9460" width="17.33203125" style="1" customWidth="1"/>
    <col min="9461" max="9467" width="12.33203125" style="1" customWidth="1"/>
    <col min="9468" max="9468" width="15.33203125" style="1" customWidth="1"/>
    <col min="9469" max="9469" width="19" style="1" customWidth="1"/>
    <col min="9470" max="9472" width="12.33203125" style="1" customWidth="1"/>
    <col min="9473" max="9473" width="8.88671875" style="1" customWidth="1"/>
    <col min="9474" max="9474" width="9.6640625" style="1" customWidth="1"/>
    <col min="9475" max="9475" width="9.88671875" style="1" customWidth="1"/>
    <col min="9476" max="9476" width="9.5546875" style="1" customWidth="1"/>
    <col min="9477" max="9478" width="9.33203125" style="1" customWidth="1"/>
    <col min="9479" max="9479" width="9" style="1" customWidth="1"/>
    <col min="9480" max="9480" width="8.88671875" style="1" customWidth="1"/>
    <col min="9481" max="9481" width="9.109375" style="1"/>
    <col min="9482" max="9482" width="9.44140625" style="1" bestFit="1" customWidth="1"/>
    <col min="9483" max="9483" width="9.109375" style="1"/>
    <col min="9484" max="9484" width="10" style="1" customWidth="1"/>
    <col min="9485" max="9487" width="10.5546875" style="1" customWidth="1"/>
    <col min="9488" max="9705" width="9.109375" style="1"/>
    <col min="9706" max="9706" width="8.6640625" style="1" bestFit="1" customWidth="1"/>
    <col min="9707" max="9713" width="8.88671875" style="1" customWidth="1"/>
    <col min="9714" max="9714" width="13.6640625" style="1" customWidth="1"/>
    <col min="9715" max="9715" width="12.33203125" style="1" customWidth="1"/>
    <col min="9716" max="9716" width="17.33203125" style="1" customWidth="1"/>
    <col min="9717" max="9723" width="12.33203125" style="1" customWidth="1"/>
    <col min="9724" max="9724" width="15.33203125" style="1" customWidth="1"/>
    <col min="9725" max="9725" width="19" style="1" customWidth="1"/>
    <col min="9726" max="9728" width="12.33203125" style="1" customWidth="1"/>
    <col min="9729" max="9729" width="8.88671875" style="1" customWidth="1"/>
    <col min="9730" max="9730" width="9.6640625" style="1" customWidth="1"/>
    <col min="9731" max="9731" width="9.88671875" style="1" customWidth="1"/>
    <col min="9732" max="9732" width="9.5546875" style="1" customWidth="1"/>
    <col min="9733" max="9734" width="9.33203125" style="1" customWidth="1"/>
    <col min="9735" max="9735" width="9" style="1" customWidth="1"/>
    <col min="9736" max="9736" width="8.88671875" style="1" customWidth="1"/>
    <col min="9737" max="9737" width="9.109375" style="1"/>
    <col min="9738" max="9738" width="9.44140625" style="1" bestFit="1" customWidth="1"/>
    <col min="9739" max="9739" width="9.109375" style="1"/>
    <col min="9740" max="9740" width="10" style="1" customWidth="1"/>
    <col min="9741" max="9743" width="10.5546875" style="1" customWidth="1"/>
    <col min="9744" max="9961" width="9.109375" style="1"/>
    <col min="9962" max="9962" width="8.6640625" style="1" bestFit="1" customWidth="1"/>
    <col min="9963" max="9969" width="8.88671875" style="1" customWidth="1"/>
    <col min="9970" max="9970" width="13.6640625" style="1" customWidth="1"/>
    <col min="9971" max="9971" width="12.33203125" style="1" customWidth="1"/>
    <col min="9972" max="9972" width="17.33203125" style="1" customWidth="1"/>
    <col min="9973" max="9979" width="12.33203125" style="1" customWidth="1"/>
    <col min="9980" max="9980" width="15.33203125" style="1" customWidth="1"/>
    <col min="9981" max="9981" width="19" style="1" customWidth="1"/>
    <col min="9982" max="9984" width="12.33203125" style="1" customWidth="1"/>
    <col min="9985" max="9985" width="8.88671875" style="1" customWidth="1"/>
    <col min="9986" max="9986" width="9.6640625" style="1" customWidth="1"/>
    <col min="9987" max="9987" width="9.88671875" style="1" customWidth="1"/>
    <col min="9988" max="9988" width="9.5546875" style="1" customWidth="1"/>
    <col min="9989" max="9990" width="9.33203125" style="1" customWidth="1"/>
    <col min="9991" max="9991" width="9" style="1" customWidth="1"/>
    <col min="9992" max="9992" width="8.88671875" style="1" customWidth="1"/>
    <col min="9993" max="9993" width="9.109375" style="1"/>
    <col min="9994" max="9994" width="9.44140625" style="1" bestFit="1" customWidth="1"/>
    <col min="9995" max="9995" width="9.109375" style="1"/>
    <col min="9996" max="9996" width="10" style="1" customWidth="1"/>
    <col min="9997" max="9999" width="10.5546875" style="1" customWidth="1"/>
    <col min="10000" max="10217" width="9.109375" style="1"/>
    <col min="10218" max="10218" width="8.6640625" style="1" bestFit="1" customWidth="1"/>
    <col min="10219" max="10225" width="8.88671875" style="1" customWidth="1"/>
    <col min="10226" max="10226" width="13.6640625" style="1" customWidth="1"/>
    <col min="10227" max="10227" width="12.33203125" style="1" customWidth="1"/>
    <col min="10228" max="10228" width="17.33203125" style="1" customWidth="1"/>
    <col min="10229" max="10235" width="12.33203125" style="1" customWidth="1"/>
    <col min="10236" max="10236" width="15.33203125" style="1" customWidth="1"/>
    <col min="10237" max="10237" width="19" style="1" customWidth="1"/>
    <col min="10238" max="10240" width="12.33203125" style="1" customWidth="1"/>
    <col min="10241" max="10241" width="8.88671875" style="1" customWidth="1"/>
    <col min="10242" max="10242" width="9.6640625" style="1" customWidth="1"/>
    <col min="10243" max="10243" width="9.88671875" style="1" customWidth="1"/>
    <col min="10244" max="10244" width="9.5546875" style="1" customWidth="1"/>
    <col min="10245" max="10246" width="9.33203125" style="1" customWidth="1"/>
    <col min="10247" max="10247" width="9" style="1" customWidth="1"/>
    <col min="10248" max="10248" width="8.88671875" style="1" customWidth="1"/>
    <col min="10249" max="10249" width="9.109375" style="1"/>
    <col min="10250" max="10250" width="9.44140625" style="1" bestFit="1" customWidth="1"/>
    <col min="10251" max="10251" width="9.109375" style="1"/>
    <col min="10252" max="10252" width="10" style="1" customWidth="1"/>
    <col min="10253" max="10255" width="10.5546875" style="1" customWidth="1"/>
    <col min="10256" max="10473" width="9.109375" style="1"/>
    <col min="10474" max="10474" width="8.6640625" style="1" bestFit="1" customWidth="1"/>
    <col min="10475" max="10481" width="8.88671875" style="1" customWidth="1"/>
    <col min="10482" max="10482" width="13.6640625" style="1" customWidth="1"/>
    <col min="10483" max="10483" width="12.33203125" style="1" customWidth="1"/>
    <col min="10484" max="10484" width="17.33203125" style="1" customWidth="1"/>
    <col min="10485" max="10491" width="12.33203125" style="1" customWidth="1"/>
    <col min="10492" max="10492" width="15.33203125" style="1" customWidth="1"/>
    <col min="10493" max="10493" width="19" style="1" customWidth="1"/>
    <col min="10494" max="10496" width="12.33203125" style="1" customWidth="1"/>
    <col min="10497" max="10497" width="8.88671875" style="1" customWidth="1"/>
    <col min="10498" max="10498" width="9.6640625" style="1" customWidth="1"/>
    <col min="10499" max="10499" width="9.88671875" style="1" customWidth="1"/>
    <col min="10500" max="10500" width="9.5546875" style="1" customWidth="1"/>
    <col min="10501" max="10502" width="9.33203125" style="1" customWidth="1"/>
    <col min="10503" max="10503" width="9" style="1" customWidth="1"/>
    <col min="10504" max="10504" width="8.88671875" style="1" customWidth="1"/>
    <col min="10505" max="10505" width="9.109375" style="1"/>
    <col min="10506" max="10506" width="9.44140625" style="1" bestFit="1" customWidth="1"/>
    <col min="10507" max="10507" width="9.109375" style="1"/>
    <col min="10508" max="10508" width="10" style="1" customWidth="1"/>
    <col min="10509" max="10511" width="10.5546875" style="1" customWidth="1"/>
    <col min="10512" max="10729" width="9.109375" style="1"/>
    <col min="10730" max="10730" width="8.6640625" style="1" bestFit="1" customWidth="1"/>
    <col min="10731" max="10737" width="8.88671875" style="1" customWidth="1"/>
    <col min="10738" max="10738" width="13.6640625" style="1" customWidth="1"/>
    <col min="10739" max="10739" width="12.33203125" style="1" customWidth="1"/>
    <col min="10740" max="10740" width="17.33203125" style="1" customWidth="1"/>
    <col min="10741" max="10747" width="12.33203125" style="1" customWidth="1"/>
    <col min="10748" max="10748" width="15.33203125" style="1" customWidth="1"/>
    <col min="10749" max="10749" width="19" style="1" customWidth="1"/>
    <col min="10750" max="10752" width="12.33203125" style="1" customWidth="1"/>
    <col min="10753" max="10753" width="8.88671875" style="1" customWidth="1"/>
    <col min="10754" max="10754" width="9.6640625" style="1" customWidth="1"/>
    <col min="10755" max="10755" width="9.88671875" style="1" customWidth="1"/>
    <col min="10756" max="10756" width="9.5546875" style="1" customWidth="1"/>
    <col min="10757" max="10758" width="9.33203125" style="1" customWidth="1"/>
    <col min="10759" max="10759" width="9" style="1" customWidth="1"/>
    <col min="10760" max="10760" width="8.88671875" style="1" customWidth="1"/>
    <col min="10761" max="10761" width="9.109375" style="1"/>
    <col min="10762" max="10762" width="9.44140625" style="1" bestFit="1" customWidth="1"/>
    <col min="10763" max="10763" width="9.109375" style="1"/>
    <col min="10764" max="10764" width="10" style="1" customWidth="1"/>
    <col min="10765" max="10767" width="10.5546875" style="1" customWidth="1"/>
    <col min="10768" max="10985" width="9.109375" style="1"/>
    <col min="10986" max="10986" width="8.6640625" style="1" bestFit="1" customWidth="1"/>
    <col min="10987" max="10993" width="8.88671875" style="1" customWidth="1"/>
    <col min="10994" max="10994" width="13.6640625" style="1" customWidth="1"/>
    <col min="10995" max="10995" width="12.33203125" style="1" customWidth="1"/>
    <col min="10996" max="10996" width="17.33203125" style="1" customWidth="1"/>
    <col min="10997" max="11003" width="12.33203125" style="1" customWidth="1"/>
    <col min="11004" max="11004" width="15.33203125" style="1" customWidth="1"/>
    <col min="11005" max="11005" width="19" style="1" customWidth="1"/>
    <col min="11006" max="11008" width="12.33203125" style="1" customWidth="1"/>
    <col min="11009" max="11009" width="8.88671875" style="1" customWidth="1"/>
    <col min="11010" max="11010" width="9.6640625" style="1" customWidth="1"/>
    <col min="11011" max="11011" width="9.88671875" style="1" customWidth="1"/>
    <col min="11012" max="11012" width="9.5546875" style="1" customWidth="1"/>
    <col min="11013" max="11014" width="9.33203125" style="1" customWidth="1"/>
    <col min="11015" max="11015" width="9" style="1" customWidth="1"/>
    <col min="11016" max="11016" width="8.88671875" style="1" customWidth="1"/>
    <col min="11017" max="11017" width="9.109375" style="1"/>
    <col min="11018" max="11018" width="9.44140625" style="1" bestFit="1" customWidth="1"/>
    <col min="11019" max="11019" width="9.109375" style="1"/>
    <col min="11020" max="11020" width="10" style="1" customWidth="1"/>
    <col min="11021" max="11023" width="10.5546875" style="1" customWidth="1"/>
    <col min="11024" max="11241" width="9.109375" style="1"/>
    <col min="11242" max="11242" width="8.6640625" style="1" bestFit="1" customWidth="1"/>
    <col min="11243" max="11249" width="8.88671875" style="1" customWidth="1"/>
    <col min="11250" max="11250" width="13.6640625" style="1" customWidth="1"/>
    <col min="11251" max="11251" width="12.33203125" style="1" customWidth="1"/>
    <col min="11252" max="11252" width="17.33203125" style="1" customWidth="1"/>
    <col min="11253" max="11259" width="12.33203125" style="1" customWidth="1"/>
    <col min="11260" max="11260" width="15.33203125" style="1" customWidth="1"/>
    <col min="11261" max="11261" width="19" style="1" customWidth="1"/>
    <col min="11262" max="11264" width="12.33203125" style="1" customWidth="1"/>
    <col min="11265" max="11265" width="8.88671875" style="1" customWidth="1"/>
    <col min="11266" max="11266" width="9.6640625" style="1" customWidth="1"/>
    <col min="11267" max="11267" width="9.88671875" style="1" customWidth="1"/>
    <col min="11268" max="11268" width="9.5546875" style="1" customWidth="1"/>
    <col min="11269" max="11270" width="9.33203125" style="1" customWidth="1"/>
    <col min="11271" max="11271" width="9" style="1" customWidth="1"/>
    <col min="11272" max="11272" width="8.88671875" style="1" customWidth="1"/>
    <col min="11273" max="11273" width="9.109375" style="1"/>
    <col min="11274" max="11274" width="9.44140625" style="1" bestFit="1" customWidth="1"/>
    <col min="11275" max="11275" width="9.109375" style="1"/>
    <col min="11276" max="11276" width="10" style="1" customWidth="1"/>
    <col min="11277" max="11279" width="10.5546875" style="1" customWidth="1"/>
    <col min="11280" max="11497" width="9.109375" style="1"/>
    <col min="11498" max="11498" width="8.6640625" style="1" bestFit="1" customWidth="1"/>
    <col min="11499" max="11505" width="8.88671875" style="1" customWidth="1"/>
    <col min="11506" max="11506" width="13.6640625" style="1" customWidth="1"/>
    <col min="11507" max="11507" width="12.33203125" style="1" customWidth="1"/>
    <col min="11508" max="11508" width="17.33203125" style="1" customWidth="1"/>
    <col min="11509" max="11515" width="12.33203125" style="1" customWidth="1"/>
    <col min="11516" max="11516" width="15.33203125" style="1" customWidth="1"/>
    <col min="11517" max="11517" width="19" style="1" customWidth="1"/>
    <col min="11518" max="11520" width="12.33203125" style="1" customWidth="1"/>
    <col min="11521" max="11521" width="8.88671875" style="1" customWidth="1"/>
    <col min="11522" max="11522" width="9.6640625" style="1" customWidth="1"/>
    <col min="11523" max="11523" width="9.88671875" style="1" customWidth="1"/>
    <col min="11524" max="11524" width="9.5546875" style="1" customWidth="1"/>
    <col min="11525" max="11526" width="9.33203125" style="1" customWidth="1"/>
    <col min="11527" max="11527" width="9" style="1" customWidth="1"/>
    <col min="11528" max="11528" width="8.88671875" style="1" customWidth="1"/>
    <col min="11529" max="11529" width="9.109375" style="1"/>
    <col min="11530" max="11530" width="9.44140625" style="1" bestFit="1" customWidth="1"/>
    <col min="11531" max="11531" width="9.109375" style="1"/>
    <col min="11532" max="11532" width="10" style="1" customWidth="1"/>
    <col min="11533" max="11535" width="10.5546875" style="1" customWidth="1"/>
    <col min="11536" max="11753" width="9.109375" style="1"/>
    <col min="11754" max="11754" width="8.6640625" style="1" bestFit="1" customWidth="1"/>
    <col min="11755" max="11761" width="8.88671875" style="1" customWidth="1"/>
    <col min="11762" max="11762" width="13.6640625" style="1" customWidth="1"/>
    <col min="11763" max="11763" width="12.33203125" style="1" customWidth="1"/>
    <col min="11764" max="11764" width="17.33203125" style="1" customWidth="1"/>
    <col min="11765" max="11771" width="12.33203125" style="1" customWidth="1"/>
    <col min="11772" max="11772" width="15.33203125" style="1" customWidth="1"/>
    <col min="11773" max="11773" width="19" style="1" customWidth="1"/>
    <col min="11774" max="11776" width="12.33203125" style="1" customWidth="1"/>
    <col min="11777" max="11777" width="8.88671875" style="1" customWidth="1"/>
    <col min="11778" max="11778" width="9.6640625" style="1" customWidth="1"/>
    <col min="11779" max="11779" width="9.88671875" style="1" customWidth="1"/>
    <col min="11780" max="11780" width="9.5546875" style="1" customWidth="1"/>
    <col min="11781" max="11782" width="9.33203125" style="1" customWidth="1"/>
    <col min="11783" max="11783" width="9" style="1" customWidth="1"/>
    <col min="11784" max="11784" width="8.88671875" style="1" customWidth="1"/>
    <col min="11785" max="11785" width="9.109375" style="1"/>
    <col min="11786" max="11786" width="9.44140625" style="1" bestFit="1" customWidth="1"/>
    <col min="11787" max="11787" width="9.109375" style="1"/>
    <col min="11788" max="11788" width="10" style="1" customWidth="1"/>
    <col min="11789" max="11791" width="10.5546875" style="1" customWidth="1"/>
    <col min="11792" max="12009" width="9.109375" style="1"/>
    <col min="12010" max="12010" width="8.6640625" style="1" bestFit="1" customWidth="1"/>
    <col min="12011" max="12017" width="8.88671875" style="1" customWidth="1"/>
    <col min="12018" max="12018" width="13.6640625" style="1" customWidth="1"/>
    <col min="12019" max="12019" width="12.33203125" style="1" customWidth="1"/>
    <col min="12020" max="12020" width="17.33203125" style="1" customWidth="1"/>
    <col min="12021" max="12027" width="12.33203125" style="1" customWidth="1"/>
    <col min="12028" max="12028" width="15.33203125" style="1" customWidth="1"/>
    <col min="12029" max="12029" width="19" style="1" customWidth="1"/>
    <col min="12030" max="12032" width="12.33203125" style="1" customWidth="1"/>
    <col min="12033" max="12033" width="8.88671875" style="1" customWidth="1"/>
    <col min="12034" max="12034" width="9.6640625" style="1" customWidth="1"/>
    <col min="12035" max="12035" width="9.88671875" style="1" customWidth="1"/>
    <col min="12036" max="12036" width="9.5546875" style="1" customWidth="1"/>
    <col min="12037" max="12038" width="9.33203125" style="1" customWidth="1"/>
    <col min="12039" max="12039" width="9" style="1" customWidth="1"/>
    <col min="12040" max="12040" width="8.88671875" style="1" customWidth="1"/>
    <col min="12041" max="12041" width="9.109375" style="1"/>
    <col min="12042" max="12042" width="9.44140625" style="1" bestFit="1" customWidth="1"/>
    <col min="12043" max="12043" width="9.109375" style="1"/>
    <col min="12044" max="12044" width="10" style="1" customWidth="1"/>
    <col min="12045" max="12047" width="10.5546875" style="1" customWidth="1"/>
    <col min="12048" max="12265" width="9.109375" style="1"/>
    <col min="12266" max="12266" width="8.6640625" style="1" bestFit="1" customWidth="1"/>
    <col min="12267" max="12273" width="8.88671875" style="1" customWidth="1"/>
    <col min="12274" max="12274" width="13.6640625" style="1" customWidth="1"/>
    <col min="12275" max="12275" width="12.33203125" style="1" customWidth="1"/>
    <col min="12276" max="12276" width="17.33203125" style="1" customWidth="1"/>
    <col min="12277" max="12283" width="12.33203125" style="1" customWidth="1"/>
    <col min="12284" max="12284" width="15.33203125" style="1" customWidth="1"/>
    <col min="12285" max="12285" width="19" style="1" customWidth="1"/>
    <col min="12286" max="12288" width="12.33203125" style="1" customWidth="1"/>
    <col min="12289" max="12289" width="8.88671875" style="1" customWidth="1"/>
    <col min="12290" max="12290" width="9.6640625" style="1" customWidth="1"/>
    <col min="12291" max="12291" width="9.88671875" style="1" customWidth="1"/>
    <col min="12292" max="12292" width="9.5546875" style="1" customWidth="1"/>
    <col min="12293" max="12294" width="9.33203125" style="1" customWidth="1"/>
    <col min="12295" max="12295" width="9" style="1" customWidth="1"/>
    <col min="12296" max="12296" width="8.88671875" style="1" customWidth="1"/>
    <col min="12297" max="12297" width="9.109375" style="1"/>
    <col min="12298" max="12298" width="9.44140625" style="1" bestFit="1" customWidth="1"/>
    <col min="12299" max="12299" width="9.109375" style="1"/>
    <col min="12300" max="12300" width="10" style="1" customWidth="1"/>
    <col min="12301" max="12303" width="10.5546875" style="1" customWidth="1"/>
    <col min="12304" max="12521" width="9.109375" style="1"/>
    <col min="12522" max="12522" width="8.6640625" style="1" bestFit="1" customWidth="1"/>
    <col min="12523" max="12529" width="8.88671875" style="1" customWidth="1"/>
    <col min="12530" max="12530" width="13.6640625" style="1" customWidth="1"/>
    <col min="12531" max="12531" width="12.33203125" style="1" customWidth="1"/>
    <col min="12532" max="12532" width="17.33203125" style="1" customWidth="1"/>
    <col min="12533" max="12539" width="12.33203125" style="1" customWidth="1"/>
    <col min="12540" max="12540" width="15.33203125" style="1" customWidth="1"/>
    <col min="12541" max="12541" width="19" style="1" customWidth="1"/>
    <col min="12542" max="12544" width="12.33203125" style="1" customWidth="1"/>
    <col min="12545" max="12545" width="8.88671875" style="1" customWidth="1"/>
    <col min="12546" max="12546" width="9.6640625" style="1" customWidth="1"/>
    <col min="12547" max="12547" width="9.88671875" style="1" customWidth="1"/>
    <col min="12548" max="12548" width="9.5546875" style="1" customWidth="1"/>
    <col min="12549" max="12550" width="9.33203125" style="1" customWidth="1"/>
    <col min="12551" max="12551" width="9" style="1" customWidth="1"/>
    <col min="12552" max="12552" width="8.88671875" style="1" customWidth="1"/>
    <col min="12553" max="12553" width="9.109375" style="1"/>
    <col min="12554" max="12554" width="9.44140625" style="1" bestFit="1" customWidth="1"/>
    <col min="12555" max="12555" width="9.109375" style="1"/>
    <col min="12556" max="12556" width="10" style="1" customWidth="1"/>
    <col min="12557" max="12559" width="10.5546875" style="1" customWidth="1"/>
    <col min="12560" max="12777" width="9.109375" style="1"/>
    <col min="12778" max="12778" width="8.6640625" style="1" bestFit="1" customWidth="1"/>
    <col min="12779" max="12785" width="8.88671875" style="1" customWidth="1"/>
    <col min="12786" max="12786" width="13.6640625" style="1" customWidth="1"/>
    <col min="12787" max="12787" width="12.33203125" style="1" customWidth="1"/>
    <col min="12788" max="12788" width="17.33203125" style="1" customWidth="1"/>
    <col min="12789" max="12795" width="12.33203125" style="1" customWidth="1"/>
    <col min="12796" max="12796" width="15.33203125" style="1" customWidth="1"/>
    <col min="12797" max="12797" width="19" style="1" customWidth="1"/>
    <col min="12798" max="12800" width="12.33203125" style="1" customWidth="1"/>
    <col min="12801" max="12801" width="8.88671875" style="1" customWidth="1"/>
    <col min="12802" max="12802" width="9.6640625" style="1" customWidth="1"/>
    <col min="12803" max="12803" width="9.88671875" style="1" customWidth="1"/>
    <col min="12804" max="12804" width="9.5546875" style="1" customWidth="1"/>
    <col min="12805" max="12806" width="9.33203125" style="1" customWidth="1"/>
    <col min="12807" max="12807" width="9" style="1" customWidth="1"/>
    <col min="12808" max="12808" width="8.88671875" style="1" customWidth="1"/>
    <col min="12809" max="12809" width="9.109375" style="1"/>
    <col min="12810" max="12810" width="9.44140625" style="1" bestFit="1" customWidth="1"/>
    <col min="12811" max="12811" width="9.109375" style="1"/>
    <col min="12812" max="12812" width="10" style="1" customWidth="1"/>
    <col min="12813" max="12815" width="10.5546875" style="1" customWidth="1"/>
    <col min="12816" max="13033" width="9.109375" style="1"/>
    <col min="13034" max="13034" width="8.6640625" style="1" bestFit="1" customWidth="1"/>
    <col min="13035" max="13041" width="8.88671875" style="1" customWidth="1"/>
    <col min="13042" max="13042" width="13.6640625" style="1" customWidth="1"/>
    <col min="13043" max="13043" width="12.33203125" style="1" customWidth="1"/>
    <col min="13044" max="13044" width="17.33203125" style="1" customWidth="1"/>
    <col min="13045" max="13051" width="12.33203125" style="1" customWidth="1"/>
    <col min="13052" max="13052" width="15.33203125" style="1" customWidth="1"/>
    <col min="13053" max="13053" width="19" style="1" customWidth="1"/>
    <col min="13054" max="13056" width="12.33203125" style="1" customWidth="1"/>
    <col min="13057" max="13057" width="8.88671875" style="1" customWidth="1"/>
    <col min="13058" max="13058" width="9.6640625" style="1" customWidth="1"/>
    <col min="13059" max="13059" width="9.88671875" style="1" customWidth="1"/>
    <col min="13060" max="13060" width="9.5546875" style="1" customWidth="1"/>
    <col min="13061" max="13062" width="9.33203125" style="1" customWidth="1"/>
    <col min="13063" max="13063" width="9" style="1" customWidth="1"/>
    <col min="13064" max="13064" width="8.88671875" style="1" customWidth="1"/>
    <col min="13065" max="13065" width="9.109375" style="1"/>
    <col min="13066" max="13066" width="9.44140625" style="1" bestFit="1" customWidth="1"/>
    <col min="13067" max="13067" width="9.109375" style="1"/>
    <col min="13068" max="13068" width="10" style="1" customWidth="1"/>
    <col min="13069" max="13071" width="10.5546875" style="1" customWidth="1"/>
    <col min="13072" max="13289" width="9.109375" style="1"/>
    <col min="13290" max="13290" width="8.6640625" style="1" bestFit="1" customWidth="1"/>
    <col min="13291" max="13297" width="8.88671875" style="1" customWidth="1"/>
    <col min="13298" max="13298" width="13.6640625" style="1" customWidth="1"/>
    <col min="13299" max="13299" width="12.33203125" style="1" customWidth="1"/>
    <col min="13300" max="13300" width="17.33203125" style="1" customWidth="1"/>
    <col min="13301" max="13307" width="12.33203125" style="1" customWidth="1"/>
    <col min="13308" max="13308" width="15.33203125" style="1" customWidth="1"/>
    <col min="13309" max="13309" width="19" style="1" customWidth="1"/>
    <col min="13310" max="13312" width="12.33203125" style="1" customWidth="1"/>
    <col min="13313" max="13313" width="8.88671875" style="1" customWidth="1"/>
    <col min="13314" max="13314" width="9.6640625" style="1" customWidth="1"/>
    <col min="13315" max="13315" width="9.88671875" style="1" customWidth="1"/>
    <col min="13316" max="13316" width="9.5546875" style="1" customWidth="1"/>
    <col min="13317" max="13318" width="9.33203125" style="1" customWidth="1"/>
    <col min="13319" max="13319" width="9" style="1" customWidth="1"/>
    <col min="13320" max="13320" width="8.88671875" style="1" customWidth="1"/>
    <col min="13321" max="13321" width="9.109375" style="1"/>
    <col min="13322" max="13322" width="9.44140625" style="1" bestFit="1" customWidth="1"/>
    <col min="13323" max="13323" width="9.109375" style="1"/>
    <col min="13324" max="13324" width="10" style="1" customWidth="1"/>
    <col min="13325" max="13327" width="10.5546875" style="1" customWidth="1"/>
    <col min="13328" max="13545" width="9.109375" style="1"/>
    <col min="13546" max="13546" width="8.6640625" style="1" bestFit="1" customWidth="1"/>
    <col min="13547" max="13553" width="8.88671875" style="1" customWidth="1"/>
    <col min="13554" max="13554" width="13.6640625" style="1" customWidth="1"/>
    <col min="13555" max="13555" width="12.33203125" style="1" customWidth="1"/>
    <col min="13556" max="13556" width="17.33203125" style="1" customWidth="1"/>
    <col min="13557" max="13563" width="12.33203125" style="1" customWidth="1"/>
    <col min="13564" max="13564" width="15.33203125" style="1" customWidth="1"/>
    <col min="13565" max="13565" width="19" style="1" customWidth="1"/>
    <col min="13566" max="13568" width="12.33203125" style="1" customWidth="1"/>
    <col min="13569" max="13569" width="8.88671875" style="1" customWidth="1"/>
    <col min="13570" max="13570" width="9.6640625" style="1" customWidth="1"/>
    <col min="13571" max="13571" width="9.88671875" style="1" customWidth="1"/>
    <col min="13572" max="13572" width="9.5546875" style="1" customWidth="1"/>
    <col min="13573" max="13574" width="9.33203125" style="1" customWidth="1"/>
    <col min="13575" max="13575" width="9" style="1" customWidth="1"/>
    <col min="13576" max="13576" width="8.88671875" style="1" customWidth="1"/>
    <col min="13577" max="13577" width="9.109375" style="1"/>
    <col min="13578" max="13578" width="9.44140625" style="1" bestFit="1" customWidth="1"/>
    <col min="13579" max="13579" width="9.109375" style="1"/>
    <col min="13580" max="13580" width="10" style="1" customWidth="1"/>
    <col min="13581" max="13583" width="10.5546875" style="1" customWidth="1"/>
    <col min="13584" max="13801" width="9.109375" style="1"/>
    <col min="13802" max="13802" width="8.6640625" style="1" bestFit="1" customWidth="1"/>
    <col min="13803" max="13809" width="8.88671875" style="1" customWidth="1"/>
    <col min="13810" max="13810" width="13.6640625" style="1" customWidth="1"/>
    <col min="13811" max="13811" width="12.33203125" style="1" customWidth="1"/>
    <col min="13812" max="13812" width="17.33203125" style="1" customWidth="1"/>
    <col min="13813" max="13819" width="12.33203125" style="1" customWidth="1"/>
    <col min="13820" max="13820" width="15.33203125" style="1" customWidth="1"/>
    <col min="13821" max="13821" width="19" style="1" customWidth="1"/>
    <col min="13822" max="13824" width="12.33203125" style="1" customWidth="1"/>
    <col min="13825" max="13825" width="8.88671875" style="1" customWidth="1"/>
    <col min="13826" max="13826" width="9.6640625" style="1" customWidth="1"/>
    <col min="13827" max="13827" width="9.88671875" style="1" customWidth="1"/>
    <col min="13828" max="13828" width="9.5546875" style="1" customWidth="1"/>
    <col min="13829" max="13830" width="9.33203125" style="1" customWidth="1"/>
    <col min="13831" max="13831" width="9" style="1" customWidth="1"/>
    <col min="13832" max="13832" width="8.88671875" style="1" customWidth="1"/>
    <col min="13833" max="13833" width="9.109375" style="1"/>
    <col min="13834" max="13834" width="9.44140625" style="1" bestFit="1" customWidth="1"/>
    <col min="13835" max="13835" width="9.109375" style="1"/>
    <col min="13836" max="13836" width="10" style="1" customWidth="1"/>
    <col min="13837" max="13839" width="10.5546875" style="1" customWidth="1"/>
    <col min="13840" max="14057" width="9.109375" style="1"/>
    <col min="14058" max="14058" width="8.6640625" style="1" bestFit="1" customWidth="1"/>
    <col min="14059" max="14065" width="8.88671875" style="1" customWidth="1"/>
    <col min="14066" max="14066" width="13.6640625" style="1" customWidth="1"/>
    <col min="14067" max="14067" width="12.33203125" style="1" customWidth="1"/>
    <col min="14068" max="14068" width="17.33203125" style="1" customWidth="1"/>
    <col min="14069" max="14075" width="12.33203125" style="1" customWidth="1"/>
    <col min="14076" max="14076" width="15.33203125" style="1" customWidth="1"/>
    <col min="14077" max="14077" width="19" style="1" customWidth="1"/>
    <col min="14078" max="14080" width="12.33203125" style="1" customWidth="1"/>
    <col min="14081" max="14081" width="8.88671875" style="1" customWidth="1"/>
    <col min="14082" max="14082" width="9.6640625" style="1" customWidth="1"/>
    <col min="14083" max="14083" width="9.88671875" style="1" customWidth="1"/>
    <col min="14084" max="14084" width="9.5546875" style="1" customWidth="1"/>
    <col min="14085" max="14086" width="9.33203125" style="1" customWidth="1"/>
    <col min="14087" max="14087" width="9" style="1" customWidth="1"/>
    <col min="14088" max="14088" width="8.88671875" style="1" customWidth="1"/>
    <col min="14089" max="14089" width="9.109375" style="1"/>
    <col min="14090" max="14090" width="9.44140625" style="1" bestFit="1" customWidth="1"/>
    <col min="14091" max="14091" width="9.109375" style="1"/>
    <col min="14092" max="14092" width="10" style="1" customWidth="1"/>
    <col min="14093" max="14095" width="10.5546875" style="1" customWidth="1"/>
    <col min="14096" max="14313" width="9.109375" style="1"/>
    <col min="14314" max="14314" width="8.6640625" style="1" bestFit="1" customWidth="1"/>
    <col min="14315" max="14321" width="8.88671875" style="1" customWidth="1"/>
    <col min="14322" max="14322" width="13.6640625" style="1" customWidth="1"/>
    <col min="14323" max="14323" width="12.33203125" style="1" customWidth="1"/>
    <col min="14324" max="14324" width="17.33203125" style="1" customWidth="1"/>
    <col min="14325" max="14331" width="12.33203125" style="1" customWidth="1"/>
    <col min="14332" max="14332" width="15.33203125" style="1" customWidth="1"/>
    <col min="14333" max="14333" width="19" style="1" customWidth="1"/>
    <col min="14334" max="14336" width="12.33203125" style="1" customWidth="1"/>
    <col min="14337" max="14337" width="8.88671875" style="1" customWidth="1"/>
    <col min="14338" max="14338" width="9.6640625" style="1" customWidth="1"/>
    <col min="14339" max="14339" width="9.88671875" style="1" customWidth="1"/>
    <col min="14340" max="14340" width="9.5546875" style="1" customWidth="1"/>
    <col min="14341" max="14342" width="9.33203125" style="1" customWidth="1"/>
    <col min="14343" max="14343" width="9" style="1" customWidth="1"/>
    <col min="14344" max="14344" width="8.88671875" style="1" customWidth="1"/>
    <col min="14345" max="14345" width="9.109375" style="1"/>
    <col min="14346" max="14346" width="9.44140625" style="1" bestFit="1" customWidth="1"/>
    <col min="14347" max="14347" width="9.109375" style="1"/>
    <col min="14348" max="14348" width="10" style="1" customWidth="1"/>
    <col min="14349" max="14351" width="10.5546875" style="1" customWidth="1"/>
    <col min="14352" max="14569" width="9.109375" style="1"/>
    <col min="14570" max="14570" width="8.6640625" style="1" bestFit="1" customWidth="1"/>
    <col min="14571" max="14577" width="8.88671875" style="1" customWidth="1"/>
    <col min="14578" max="14578" width="13.6640625" style="1" customWidth="1"/>
    <col min="14579" max="14579" width="12.33203125" style="1" customWidth="1"/>
    <col min="14580" max="14580" width="17.33203125" style="1" customWidth="1"/>
    <col min="14581" max="14587" width="12.33203125" style="1" customWidth="1"/>
    <col min="14588" max="14588" width="15.33203125" style="1" customWidth="1"/>
    <col min="14589" max="14589" width="19" style="1" customWidth="1"/>
    <col min="14590" max="14592" width="12.33203125" style="1" customWidth="1"/>
    <col min="14593" max="14593" width="8.88671875" style="1" customWidth="1"/>
    <col min="14594" max="14594" width="9.6640625" style="1" customWidth="1"/>
    <col min="14595" max="14595" width="9.88671875" style="1" customWidth="1"/>
    <col min="14596" max="14596" width="9.5546875" style="1" customWidth="1"/>
    <col min="14597" max="14598" width="9.33203125" style="1" customWidth="1"/>
    <col min="14599" max="14599" width="9" style="1" customWidth="1"/>
    <col min="14600" max="14600" width="8.88671875" style="1" customWidth="1"/>
    <col min="14601" max="14601" width="9.109375" style="1"/>
    <col min="14602" max="14602" width="9.44140625" style="1" bestFit="1" customWidth="1"/>
    <col min="14603" max="14603" width="9.109375" style="1"/>
    <col min="14604" max="14604" width="10" style="1" customWidth="1"/>
    <col min="14605" max="14607" width="10.5546875" style="1" customWidth="1"/>
    <col min="14608" max="14825" width="9.109375" style="1"/>
    <col min="14826" max="14826" width="8.6640625" style="1" bestFit="1" customWidth="1"/>
    <col min="14827" max="14833" width="8.88671875" style="1" customWidth="1"/>
    <col min="14834" max="14834" width="13.6640625" style="1" customWidth="1"/>
    <col min="14835" max="14835" width="12.33203125" style="1" customWidth="1"/>
    <col min="14836" max="14836" width="17.33203125" style="1" customWidth="1"/>
    <col min="14837" max="14843" width="12.33203125" style="1" customWidth="1"/>
    <col min="14844" max="14844" width="15.33203125" style="1" customWidth="1"/>
    <col min="14845" max="14845" width="19" style="1" customWidth="1"/>
    <col min="14846" max="14848" width="12.33203125" style="1" customWidth="1"/>
    <col min="14849" max="14849" width="8.88671875" style="1" customWidth="1"/>
    <col min="14850" max="14850" width="9.6640625" style="1" customWidth="1"/>
    <col min="14851" max="14851" width="9.88671875" style="1" customWidth="1"/>
    <col min="14852" max="14852" width="9.5546875" style="1" customWidth="1"/>
    <col min="14853" max="14854" width="9.33203125" style="1" customWidth="1"/>
    <col min="14855" max="14855" width="9" style="1" customWidth="1"/>
    <col min="14856" max="14856" width="8.88671875" style="1" customWidth="1"/>
    <col min="14857" max="14857" width="9.109375" style="1"/>
    <col min="14858" max="14858" width="9.44140625" style="1" bestFit="1" customWidth="1"/>
    <col min="14859" max="14859" width="9.109375" style="1"/>
    <col min="14860" max="14860" width="10" style="1" customWidth="1"/>
    <col min="14861" max="14863" width="10.5546875" style="1" customWidth="1"/>
    <col min="14864" max="15081" width="9.109375" style="1"/>
    <col min="15082" max="15082" width="8.6640625" style="1" bestFit="1" customWidth="1"/>
    <col min="15083" max="15089" width="8.88671875" style="1" customWidth="1"/>
    <col min="15090" max="15090" width="13.6640625" style="1" customWidth="1"/>
    <col min="15091" max="15091" width="12.33203125" style="1" customWidth="1"/>
    <col min="15092" max="15092" width="17.33203125" style="1" customWidth="1"/>
    <col min="15093" max="15099" width="12.33203125" style="1" customWidth="1"/>
    <col min="15100" max="15100" width="15.33203125" style="1" customWidth="1"/>
    <col min="15101" max="15101" width="19" style="1" customWidth="1"/>
    <col min="15102" max="15104" width="12.33203125" style="1" customWidth="1"/>
    <col min="15105" max="15105" width="8.88671875" style="1" customWidth="1"/>
    <col min="15106" max="15106" width="9.6640625" style="1" customWidth="1"/>
    <col min="15107" max="15107" width="9.88671875" style="1" customWidth="1"/>
    <col min="15108" max="15108" width="9.5546875" style="1" customWidth="1"/>
    <col min="15109" max="15110" width="9.33203125" style="1" customWidth="1"/>
    <col min="15111" max="15111" width="9" style="1" customWidth="1"/>
    <col min="15112" max="15112" width="8.88671875" style="1" customWidth="1"/>
    <col min="15113" max="15113" width="9.109375" style="1"/>
    <col min="15114" max="15114" width="9.44140625" style="1" bestFit="1" customWidth="1"/>
    <col min="15115" max="15115" width="9.109375" style="1"/>
    <col min="15116" max="15116" width="10" style="1" customWidth="1"/>
    <col min="15117" max="15119" width="10.5546875" style="1" customWidth="1"/>
    <col min="15120" max="15337" width="9.109375" style="1"/>
    <col min="15338" max="15338" width="8.6640625" style="1" bestFit="1" customWidth="1"/>
    <col min="15339" max="15345" width="8.88671875" style="1" customWidth="1"/>
    <col min="15346" max="15346" width="13.6640625" style="1" customWidth="1"/>
    <col min="15347" max="15347" width="12.33203125" style="1" customWidth="1"/>
    <col min="15348" max="15348" width="17.33203125" style="1" customWidth="1"/>
    <col min="15349" max="15355" width="12.33203125" style="1" customWidth="1"/>
    <col min="15356" max="15356" width="15.33203125" style="1" customWidth="1"/>
    <col min="15357" max="15357" width="19" style="1" customWidth="1"/>
    <col min="15358" max="15360" width="12.33203125" style="1" customWidth="1"/>
    <col min="15361" max="15361" width="8.88671875" style="1" customWidth="1"/>
    <col min="15362" max="15362" width="9.6640625" style="1" customWidth="1"/>
    <col min="15363" max="15363" width="9.88671875" style="1" customWidth="1"/>
    <col min="15364" max="15364" width="9.5546875" style="1" customWidth="1"/>
    <col min="15365" max="15366" width="9.33203125" style="1" customWidth="1"/>
    <col min="15367" max="15367" width="9" style="1" customWidth="1"/>
    <col min="15368" max="15368" width="8.88671875" style="1" customWidth="1"/>
    <col min="15369" max="15369" width="9.109375" style="1"/>
    <col min="15370" max="15370" width="9.44140625" style="1" bestFit="1" customWidth="1"/>
    <col min="15371" max="15371" width="9.109375" style="1"/>
    <col min="15372" max="15372" width="10" style="1" customWidth="1"/>
    <col min="15373" max="15375" width="10.5546875" style="1" customWidth="1"/>
    <col min="15376" max="15593" width="9.109375" style="1"/>
    <col min="15594" max="15594" width="8.6640625" style="1" bestFit="1" customWidth="1"/>
    <col min="15595" max="15601" width="8.88671875" style="1" customWidth="1"/>
    <col min="15602" max="15602" width="13.6640625" style="1" customWidth="1"/>
    <col min="15603" max="15603" width="12.33203125" style="1" customWidth="1"/>
    <col min="15604" max="15604" width="17.33203125" style="1" customWidth="1"/>
    <col min="15605" max="15611" width="12.33203125" style="1" customWidth="1"/>
    <col min="15612" max="15612" width="15.33203125" style="1" customWidth="1"/>
    <col min="15613" max="15613" width="19" style="1" customWidth="1"/>
    <col min="15614" max="15616" width="12.33203125" style="1" customWidth="1"/>
    <col min="15617" max="15617" width="8.88671875" style="1" customWidth="1"/>
    <col min="15618" max="15618" width="9.6640625" style="1" customWidth="1"/>
    <col min="15619" max="15619" width="9.88671875" style="1" customWidth="1"/>
    <col min="15620" max="15620" width="9.5546875" style="1" customWidth="1"/>
    <col min="15621" max="15622" width="9.33203125" style="1" customWidth="1"/>
    <col min="15623" max="15623" width="9" style="1" customWidth="1"/>
    <col min="15624" max="15624" width="8.88671875" style="1" customWidth="1"/>
    <col min="15625" max="15625" width="9.109375" style="1"/>
    <col min="15626" max="15626" width="9.44140625" style="1" bestFit="1" customWidth="1"/>
    <col min="15627" max="15627" width="9.109375" style="1"/>
    <col min="15628" max="15628" width="10" style="1" customWidth="1"/>
    <col min="15629" max="15631" width="10.5546875" style="1" customWidth="1"/>
    <col min="15632" max="15849" width="9.109375" style="1"/>
    <col min="15850" max="15850" width="8.6640625" style="1" bestFit="1" customWidth="1"/>
    <col min="15851" max="15857" width="8.88671875" style="1" customWidth="1"/>
    <col min="15858" max="15858" width="13.6640625" style="1" customWidth="1"/>
    <col min="15859" max="15859" width="12.33203125" style="1" customWidth="1"/>
    <col min="15860" max="15860" width="17.33203125" style="1" customWidth="1"/>
    <col min="15861" max="15867" width="12.33203125" style="1" customWidth="1"/>
    <col min="15868" max="15868" width="15.33203125" style="1" customWidth="1"/>
    <col min="15869" max="15869" width="19" style="1" customWidth="1"/>
    <col min="15870" max="15872" width="12.33203125" style="1" customWidth="1"/>
    <col min="15873" max="15873" width="8.88671875" style="1" customWidth="1"/>
    <col min="15874" max="15874" width="9.6640625" style="1" customWidth="1"/>
    <col min="15875" max="15875" width="9.88671875" style="1" customWidth="1"/>
    <col min="15876" max="15876" width="9.5546875" style="1" customWidth="1"/>
    <col min="15877" max="15878" width="9.33203125" style="1" customWidth="1"/>
    <col min="15879" max="15879" width="9" style="1" customWidth="1"/>
    <col min="15880" max="15880" width="8.88671875" style="1" customWidth="1"/>
    <col min="15881" max="15881" width="9.109375" style="1"/>
    <col min="15882" max="15882" width="9.44140625" style="1" bestFit="1" customWidth="1"/>
    <col min="15883" max="15883" width="9.109375" style="1"/>
    <col min="15884" max="15884" width="10" style="1" customWidth="1"/>
    <col min="15885" max="15887" width="10.5546875" style="1" customWidth="1"/>
    <col min="15888" max="16105" width="9.109375" style="1"/>
    <col min="16106" max="16106" width="8.6640625" style="1" bestFit="1" customWidth="1"/>
    <col min="16107" max="16113" width="8.88671875" style="1" customWidth="1"/>
    <col min="16114" max="16114" width="13.6640625" style="1" customWidth="1"/>
    <col min="16115" max="16115" width="12.33203125" style="1" customWidth="1"/>
    <col min="16116" max="16116" width="17.33203125" style="1" customWidth="1"/>
    <col min="16117" max="16123" width="12.33203125" style="1" customWidth="1"/>
    <col min="16124" max="16124" width="15.33203125" style="1" customWidth="1"/>
    <col min="16125" max="16125" width="19" style="1" customWidth="1"/>
    <col min="16126" max="16128" width="12.33203125" style="1" customWidth="1"/>
    <col min="16129" max="16129" width="8.88671875" style="1" customWidth="1"/>
    <col min="16130" max="16130" width="9.6640625" style="1" customWidth="1"/>
    <col min="16131" max="16131" width="9.88671875" style="1" customWidth="1"/>
    <col min="16132" max="16132" width="9.5546875" style="1" customWidth="1"/>
    <col min="16133" max="16134" width="9.33203125" style="1" customWidth="1"/>
    <col min="16135" max="16135" width="9" style="1" customWidth="1"/>
    <col min="16136" max="16136" width="8.88671875" style="1" customWidth="1"/>
    <col min="16137" max="16137" width="9.109375" style="1"/>
    <col min="16138" max="16138" width="9.44140625" style="1" bestFit="1" customWidth="1"/>
    <col min="16139" max="16139" width="9.109375" style="1"/>
    <col min="16140" max="16140" width="10" style="1" customWidth="1"/>
    <col min="16141" max="16143" width="10.5546875" style="1" customWidth="1"/>
    <col min="16144" max="16384" width="9.109375" style="1"/>
  </cols>
  <sheetData>
    <row r="1" spans="1:17" ht="15" thickBot="1" x14ac:dyDescent="0.35">
      <c r="A1" s="18"/>
      <c r="B1" s="70"/>
      <c r="C1" s="70"/>
      <c r="D1" s="70"/>
      <c r="E1" s="70"/>
      <c r="F1" s="70"/>
      <c r="G1" s="14"/>
      <c r="H1" s="15"/>
      <c r="J1" s="17"/>
      <c r="K1" s="17"/>
      <c r="L1" s="17"/>
      <c r="P1" s="1"/>
      <c r="Q1" s="1"/>
    </row>
    <row r="2" spans="1:17" ht="57.6" customHeight="1" thickTop="1" thickBot="1" x14ac:dyDescent="0.35">
      <c r="A2" s="16" t="s">
        <v>4</v>
      </c>
      <c r="B2" s="88" t="s">
        <v>20</v>
      </c>
      <c r="C2" s="89" t="s">
        <v>37</v>
      </c>
      <c r="D2" s="87" t="s">
        <v>21</v>
      </c>
      <c r="E2" s="72" t="s">
        <v>37</v>
      </c>
      <c r="F2" s="73" t="s">
        <v>22</v>
      </c>
      <c r="G2" s="73" t="s">
        <v>37</v>
      </c>
      <c r="H2" s="15" t="s">
        <v>17</v>
      </c>
      <c r="I2" s="15" t="s">
        <v>18</v>
      </c>
      <c r="J2" s="14" t="s">
        <v>23</v>
      </c>
      <c r="K2" s="14" t="s">
        <v>24</v>
      </c>
      <c r="L2" s="14" t="s">
        <v>25</v>
      </c>
      <c r="M2" s="32"/>
      <c r="P2" s="1"/>
      <c r="Q2" s="1"/>
    </row>
    <row r="3" spans="1:17" hidden="1" x14ac:dyDescent="0.3">
      <c r="A3" s="37">
        <v>42917</v>
      </c>
      <c r="B3" s="71">
        <v>9.2899999999999991</v>
      </c>
      <c r="C3" s="71"/>
      <c r="D3" s="71">
        <v>24.607595</v>
      </c>
      <c r="E3" s="71"/>
      <c r="F3" s="71"/>
      <c r="H3" s="12">
        <v>30</v>
      </c>
      <c r="I3" s="1">
        <v>50</v>
      </c>
      <c r="J3" s="2">
        <f>AVERAGE(B3:B3)</f>
        <v>9.2899999999999991</v>
      </c>
      <c r="K3" s="2">
        <f>AVERAGE(D3:D3)</f>
        <v>24.607595</v>
      </c>
      <c r="P3" s="1"/>
      <c r="Q3" s="1"/>
    </row>
    <row r="4" spans="1:17" hidden="1" x14ac:dyDescent="0.3">
      <c r="A4" s="37">
        <v>42918</v>
      </c>
      <c r="B4" s="42">
        <v>6.52</v>
      </c>
      <c r="C4" s="42"/>
      <c r="D4" s="42">
        <v>44.5</v>
      </c>
      <c r="E4" s="42"/>
      <c r="F4" s="42"/>
      <c r="H4" s="12">
        <v>30</v>
      </c>
      <c r="I4" s="1">
        <v>50</v>
      </c>
      <c r="J4" s="2">
        <f>AVERAGE(B3:B4)</f>
        <v>7.9049999999999994</v>
      </c>
      <c r="K4" s="2">
        <f>AVERAGE(D3:D4)</f>
        <v>34.553797500000002</v>
      </c>
      <c r="P4" s="1"/>
      <c r="Q4" s="1"/>
    </row>
    <row r="5" spans="1:17" hidden="1" x14ac:dyDescent="0.3">
      <c r="A5" s="37">
        <v>42919</v>
      </c>
      <c r="B5" s="42">
        <v>9.58</v>
      </c>
      <c r="C5" s="42"/>
      <c r="D5" s="42">
        <v>40.858265000000003</v>
      </c>
      <c r="E5" s="42"/>
      <c r="F5" s="42"/>
      <c r="H5" s="12">
        <v>30</v>
      </c>
      <c r="I5" s="1">
        <v>50</v>
      </c>
      <c r="J5" s="2">
        <f>AVERAGE(B3:B5)</f>
        <v>8.4633333333333329</v>
      </c>
      <c r="K5" s="2">
        <f>AVERAGE(D3:D5)</f>
        <v>36.655286666666669</v>
      </c>
      <c r="P5" s="1"/>
      <c r="Q5" s="1"/>
    </row>
    <row r="6" spans="1:17" hidden="1" x14ac:dyDescent="0.3">
      <c r="A6" s="37">
        <v>42920</v>
      </c>
      <c r="B6" s="42">
        <v>7.95</v>
      </c>
      <c r="C6" s="42"/>
      <c r="D6" s="42">
        <v>66.373588999999996</v>
      </c>
      <c r="E6" s="42"/>
      <c r="F6" s="42"/>
      <c r="H6" s="12">
        <v>30</v>
      </c>
      <c r="I6" s="1">
        <v>50</v>
      </c>
      <c r="J6" s="2">
        <f>AVERAGE(B3:B6)</f>
        <v>8.3350000000000009</v>
      </c>
      <c r="K6" s="2">
        <f>AVERAGE(D3:D6)</f>
        <v>44.08486225</v>
      </c>
      <c r="P6" s="1"/>
      <c r="Q6" s="1"/>
    </row>
    <row r="7" spans="1:17" hidden="1" x14ac:dyDescent="0.3">
      <c r="A7" s="37">
        <v>42921</v>
      </c>
      <c r="B7" s="42">
        <v>6.08</v>
      </c>
      <c r="C7" s="42"/>
      <c r="D7" s="42">
        <v>47.930058000000002</v>
      </c>
      <c r="E7" s="42"/>
      <c r="F7" s="42"/>
      <c r="H7" s="12">
        <v>30</v>
      </c>
      <c r="I7" s="1">
        <v>50</v>
      </c>
      <c r="J7" s="2">
        <f>AVERAGE(B3:B7)</f>
        <v>7.8840000000000003</v>
      </c>
      <c r="K7" s="2">
        <f>AVERAGE(D3:D7)</f>
        <v>44.853901399999998</v>
      </c>
      <c r="P7" s="1"/>
      <c r="Q7" s="1"/>
    </row>
    <row r="8" spans="1:17" hidden="1" x14ac:dyDescent="0.3">
      <c r="A8" s="37">
        <v>42922</v>
      </c>
      <c r="B8" s="42">
        <v>7.24</v>
      </c>
      <c r="C8" s="42"/>
      <c r="D8" s="42">
        <v>38.571182</v>
      </c>
      <c r="E8" s="42"/>
      <c r="F8" s="42"/>
      <c r="H8" s="12">
        <v>30</v>
      </c>
      <c r="I8" s="1">
        <v>50</v>
      </c>
      <c r="J8" s="2">
        <f>AVERAGE(B3:B8)</f>
        <v>7.7766666666666673</v>
      </c>
      <c r="K8" s="2">
        <f>AVERAGE(D3:D8)</f>
        <v>43.8067815</v>
      </c>
      <c r="P8" s="1"/>
      <c r="Q8" s="1"/>
    </row>
    <row r="9" spans="1:17" hidden="1" x14ac:dyDescent="0.3">
      <c r="A9" s="37">
        <v>42923</v>
      </c>
      <c r="B9" s="42">
        <v>9.2100000000000009</v>
      </c>
      <c r="C9" s="42"/>
      <c r="D9" s="42">
        <v>146.98634300000001</v>
      </c>
      <c r="E9" s="42"/>
      <c r="F9" s="42"/>
      <c r="H9" s="12">
        <v>30</v>
      </c>
      <c r="I9" s="1">
        <v>50</v>
      </c>
      <c r="J9" s="2">
        <f>AVERAGE(B3:B9)</f>
        <v>7.9814285714285722</v>
      </c>
      <c r="K9" s="2">
        <f>AVERAGE(D3:D9)</f>
        <v>58.546718857142864</v>
      </c>
      <c r="P9" s="1"/>
      <c r="Q9" s="1"/>
    </row>
    <row r="10" spans="1:17" hidden="1" x14ac:dyDescent="0.3">
      <c r="A10" s="37">
        <v>42924</v>
      </c>
      <c r="B10" s="42">
        <v>9.31</v>
      </c>
      <c r="C10" s="42"/>
      <c r="D10" s="42">
        <v>109.262596</v>
      </c>
      <c r="E10" s="42"/>
      <c r="F10" s="42"/>
      <c r="H10" s="12">
        <v>30</v>
      </c>
      <c r="I10" s="1">
        <v>50</v>
      </c>
      <c r="J10" s="2">
        <f>AVERAGE(B3:B10)</f>
        <v>8.1475000000000009</v>
      </c>
      <c r="K10" s="2">
        <f>AVERAGE(D3:D10)</f>
        <v>64.886203500000008</v>
      </c>
      <c r="P10" s="1"/>
      <c r="Q10" s="1"/>
    </row>
    <row r="11" spans="1:17" hidden="1" x14ac:dyDescent="0.3">
      <c r="A11" s="37">
        <v>42925</v>
      </c>
      <c r="B11" s="42">
        <v>8.7200000000000006</v>
      </c>
      <c r="C11" s="42"/>
      <c r="D11" s="42">
        <v>44.699879000000003</v>
      </c>
      <c r="E11" s="42"/>
      <c r="F11" s="42"/>
      <c r="H11" s="12">
        <v>30</v>
      </c>
      <c r="I11" s="1">
        <v>50</v>
      </c>
      <c r="J11" s="2">
        <f>AVERAGE(B3:B11)</f>
        <v>8.2111111111111121</v>
      </c>
      <c r="K11" s="2">
        <f>AVERAGE(D3:D11)</f>
        <v>62.643278555555561</v>
      </c>
      <c r="P11" s="1"/>
      <c r="Q11" s="1"/>
    </row>
    <row r="12" spans="1:17" hidden="1" x14ac:dyDescent="0.3">
      <c r="A12" s="37">
        <v>42926</v>
      </c>
      <c r="B12" s="42">
        <v>7.41</v>
      </c>
      <c r="C12" s="42"/>
      <c r="D12" s="42">
        <v>50.845917</v>
      </c>
      <c r="E12" s="42"/>
      <c r="F12" s="42"/>
      <c r="H12" s="12">
        <v>30</v>
      </c>
      <c r="I12" s="1">
        <v>50</v>
      </c>
      <c r="J12" s="2">
        <f>AVERAGE(B3:B12)</f>
        <v>8.1310000000000002</v>
      </c>
      <c r="K12" s="2">
        <f>AVERAGE(D3:D12)</f>
        <v>61.463542400000009</v>
      </c>
      <c r="P12" s="1"/>
      <c r="Q12" s="1"/>
    </row>
    <row r="13" spans="1:17" hidden="1" x14ac:dyDescent="0.3">
      <c r="A13" s="37">
        <v>42927</v>
      </c>
      <c r="B13" s="42">
        <v>14.65</v>
      </c>
      <c r="C13" s="42"/>
      <c r="D13" s="42">
        <v>29.748987</v>
      </c>
      <c r="E13" s="42"/>
      <c r="F13" s="42"/>
      <c r="H13" s="12">
        <v>30</v>
      </c>
      <c r="I13" s="1">
        <v>50</v>
      </c>
      <c r="J13" s="2">
        <f>AVERAGE(B3:B13)</f>
        <v>8.7236363636363645</v>
      </c>
      <c r="K13" s="2">
        <f>AVERAGE(D3:D13)</f>
        <v>58.580401000000002</v>
      </c>
      <c r="P13" s="1"/>
      <c r="Q13" s="1"/>
    </row>
    <row r="14" spans="1:17" hidden="1" x14ac:dyDescent="0.3">
      <c r="A14" s="37">
        <v>42928</v>
      </c>
      <c r="B14" s="42">
        <v>15.71</v>
      </c>
      <c r="C14" s="42"/>
      <c r="D14" s="42">
        <v>34.882465000000003</v>
      </c>
      <c r="E14" s="42"/>
      <c r="F14" s="42"/>
      <c r="H14" s="12">
        <v>30</v>
      </c>
      <c r="I14" s="1">
        <v>50</v>
      </c>
      <c r="J14" s="2">
        <f>AVERAGE(B3:B14)</f>
        <v>9.3058333333333341</v>
      </c>
      <c r="K14" s="2">
        <f>AVERAGE(D3:D14)</f>
        <v>56.605573</v>
      </c>
      <c r="P14" s="1"/>
      <c r="Q14" s="1"/>
    </row>
    <row r="15" spans="1:17" hidden="1" x14ac:dyDescent="0.3">
      <c r="A15" s="37">
        <v>42929</v>
      </c>
      <c r="B15" s="42">
        <v>7.77</v>
      </c>
      <c r="C15" s="42"/>
      <c r="D15" s="42">
        <v>44.423183000000002</v>
      </c>
      <c r="E15" s="42"/>
      <c r="F15" s="42"/>
      <c r="H15" s="12">
        <v>30</v>
      </c>
      <c r="I15" s="1">
        <v>50</v>
      </c>
      <c r="J15" s="2">
        <f>AVERAGE(B3:B15)</f>
        <v>9.1876923076923092</v>
      </c>
      <c r="K15" s="2">
        <f>AVERAGE(D3:D15)</f>
        <v>55.668466076923082</v>
      </c>
      <c r="P15" s="1"/>
      <c r="Q15" s="1"/>
    </row>
    <row r="16" spans="1:17" hidden="1" x14ac:dyDescent="0.3">
      <c r="A16" s="37">
        <v>42930</v>
      </c>
      <c r="B16" s="42">
        <v>9.84</v>
      </c>
      <c r="C16" s="42"/>
      <c r="D16" s="42">
        <v>98.175422999999995</v>
      </c>
      <c r="E16" s="42"/>
      <c r="F16" s="42"/>
      <c r="H16" s="12">
        <v>30</v>
      </c>
      <c r="I16" s="1">
        <v>50</v>
      </c>
      <c r="J16" s="2">
        <f>AVERAGE(B3:B16)</f>
        <v>9.2342857142857149</v>
      </c>
      <c r="K16" s="2">
        <f>AVERAGE(D3:D16)</f>
        <v>58.70467728571429</v>
      </c>
      <c r="P16" s="1"/>
      <c r="Q16" s="1"/>
    </row>
    <row r="17" spans="1:17" hidden="1" x14ac:dyDescent="0.3">
      <c r="A17" s="37">
        <v>42931</v>
      </c>
      <c r="B17" s="42">
        <v>6.87</v>
      </c>
      <c r="C17" s="42"/>
      <c r="D17" s="42">
        <v>29.683060000000001</v>
      </c>
      <c r="E17" s="42"/>
      <c r="F17" s="42"/>
      <c r="H17" s="12">
        <v>30</v>
      </c>
      <c r="I17" s="1">
        <v>50</v>
      </c>
      <c r="J17" s="2">
        <f>AVERAGE(B3:B17)</f>
        <v>9.0766666666666662</v>
      </c>
      <c r="K17" s="2">
        <f>AVERAGE(D3:D17)</f>
        <v>56.769902799999997</v>
      </c>
      <c r="P17" s="1"/>
      <c r="Q17" s="1"/>
    </row>
    <row r="18" spans="1:17" hidden="1" x14ac:dyDescent="0.3">
      <c r="A18" s="37">
        <v>42932</v>
      </c>
      <c r="B18" s="42">
        <v>10.83</v>
      </c>
      <c r="C18" s="42"/>
      <c r="D18" s="42">
        <v>23.744183</v>
      </c>
      <c r="E18" s="42"/>
      <c r="F18" s="42"/>
      <c r="H18" s="12">
        <v>30</v>
      </c>
      <c r="I18" s="1">
        <v>50</v>
      </c>
      <c r="J18" s="2">
        <f>AVERAGE(B3:B18)</f>
        <v>9.1862500000000011</v>
      </c>
      <c r="K18" s="2">
        <f>AVERAGE(D3:D18)</f>
        <v>54.705795312500001</v>
      </c>
      <c r="P18" s="1"/>
      <c r="Q18" s="1"/>
    </row>
    <row r="19" spans="1:17" hidden="1" x14ac:dyDescent="0.3">
      <c r="A19" s="37">
        <v>42933</v>
      </c>
      <c r="B19" s="42">
        <v>8.64</v>
      </c>
      <c r="C19" s="42"/>
      <c r="D19" s="42">
        <v>46.456702999999997</v>
      </c>
      <c r="E19" s="42"/>
      <c r="F19" s="42"/>
      <c r="H19" s="12">
        <v>30</v>
      </c>
      <c r="I19" s="1">
        <v>50</v>
      </c>
      <c r="J19" s="2">
        <f>AVERAGE(B3:B19)</f>
        <v>9.1541176470588237</v>
      </c>
      <c r="K19" s="2">
        <f>AVERAGE(D3:D19)</f>
        <v>54.220554588235295</v>
      </c>
      <c r="P19" s="1"/>
      <c r="Q19" s="1"/>
    </row>
    <row r="20" spans="1:17" hidden="1" x14ac:dyDescent="0.3">
      <c r="A20" s="37">
        <v>42934</v>
      </c>
      <c r="B20" s="42">
        <v>9.1</v>
      </c>
      <c r="C20" s="42"/>
      <c r="D20" s="42">
        <v>98.180510999999996</v>
      </c>
      <c r="E20" s="42"/>
      <c r="F20" s="42"/>
      <c r="H20" s="12">
        <v>30</v>
      </c>
      <c r="I20" s="1">
        <v>50</v>
      </c>
      <c r="J20" s="2">
        <f>AVERAGE(B3:B20)</f>
        <v>9.1511111111111116</v>
      </c>
      <c r="K20" s="2">
        <f>AVERAGE(D3:D20)</f>
        <v>56.662774388888892</v>
      </c>
      <c r="P20" s="1"/>
      <c r="Q20" s="1"/>
    </row>
    <row r="21" spans="1:17" hidden="1" x14ac:dyDescent="0.3">
      <c r="A21" s="37">
        <v>42935</v>
      </c>
      <c r="B21" s="42">
        <v>8.15</v>
      </c>
      <c r="C21" s="42"/>
      <c r="D21" s="42">
        <v>81.246268999999998</v>
      </c>
      <c r="E21" s="42"/>
      <c r="F21" s="42"/>
      <c r="H21" s="12">
        <v>30</v>
      </c>
      <c r="I21" s="1">
        <v>50</v>
      </c>
      <c r="J21" s="2">
        <f>AVERAGE(B3:B21)</f>
        <v>9.0984210526315792</v>
      </c>
      <c r="K21" s="2">
        <f>AVERAGE(D3:D21)</f>
        <v>57.956642526315797</v>
      </c>
      <c r="P21" s="1"/>
      <c r="Q21" s="1"/>
    </row>
    <row r="22" spans="1:17" hidden="1" x14ac:dyDescent="0.3">
      <c r="A22" s="37">
        <v>42936</v>
      </c>
      <c r="B22" s="42">
        <v>8.64</v>
      </c>
      <c r="C22" s="42"/>
      <c r="D22" s="42" t="s">
        <v>3</v>
      </c>
      <c r="E22" s="42"/>
      <c r="F22" s="42"/>
      <c r="H22" s="12">
        <v>30</v>
      </c>
      <c r="I22" s="1">
        <v>50</v>
      </c>
      <c r="J22" s="2">
        <f>AVERAGE(B3:B22)</f>
        <v>9.0754999999999999</v>
      </c>
      <c r="K22" s="2">
        <f>AVERAGE(D3:D22)</f>
        <v>57.956642526315797</v>
      </c>
      <c r="P22" s="1"/>
      <c r="Q22" s="1"/>
    </row>
    <row r="23" spans="1:17" hidden="1" x14ac:dyDescent="0.3">
      <c r="A23" s="37">
        <v>42937</v>
      </c>
      <c r="B23" s="42">
        <v>15.32</v>
      </c>
      <c r="C23" s="42"/>
      <c r="D23" s="42">
        <v>33.325535000000002</v>
      </c>
      <c r="E23" s="42"/>
      <c r="F23" s="42"/>
      <c r="H23" s="12">
        <v>30</v>
      </c>
      <c r="I23" s="1">
        <v>50</v>
      </c>
      <c r="J23" s="2">
        <f>AVERAGE(B3:B23)</f>
        <v>9.3728571428571428</v>
      </c>
      <c r="K23" s="2">
        <f>AVERAGE(D3:D23)</f>
        <v>56.72508715</v>
      </c>
      <c r="P23" s="1"/>
      <c r="Q23" s="1"/>
    </row>
    <row r="24" spans="1:17" hidden="1" x14ac:dyDescent="0.3">
      <c r="A24" s="37">
        <v>42938</v>
      </c>
      <c r="B24" s="42">
        <v>9.4600000000000009</v>
      </c>
      <c r="C24" s="42"/>
      <c r="D24" s="42">
        <v>50.356529000000002</v>
      </c>
      <c r="E24" s="42"/>
      <c r="F24" s="42"/>
      <c r="H24" s="12">
        <v>30</v>
      </c>
      <c r="I24" s="1">
        <v>50</v>
      </c>
      <c r="J24" s="2">
        <f>AVERAGE(B3:B24)</f>
        <v>9.3768181818181819</v>
      </c>
      <c r="K24" s="2">
        <f>AVERAGE(D3:D24)</f>
        <v>56.421822476190471</v>
      </c>
      <c r="P24" s="1"/>
      <c r="Q24" s="1"/>
    </row>
    <row r="25" spans="1:17" hidden="1" x14ac:dyDescent="0.3">
      <c r="A25" s="37">
        <v>42939</v>
      </c>
      <c r="B25" s="42">
        <v>8.84</v>
      </c>
      <c r="C25" s="42"/>
      <c r="D25" s="42">
        <v>76.770882</v>
      </c>
      <c r="E25" s="42"/>
      <c r="F25" s="42"/>
      <c r="H25" s="12">
        <v>30</v>
      </c>
      <c r="I25" s="1">
        <v>50</v>
      </c>
      <c r="J25" s="2">
        <f>AVERAGE(B3:B25)</f>
        <v>9.353478260869565</v>
      </c>
      <c r="K25" s="2">
        <f>AVERAGE(D3:D25)</f>
        <v>57.346779727272725</v>
      </c>
      <c r="P25" s="1"/>
      <c r="Q25" s="1"/>
    </row>
    <row r="26" spans="1:17" hidden="1" x14ac:dyDescent="0.3">
      <c r="A26" s="37">
        <v>42940</v>
      </c>
      <c r="B26" s="42">
        <v>11.69</v>
      </c>
      <c r="C26" s="42"/>
      <c r="D26" s="42">
        <v>194.186249</v>
      </c>
      <c r="E26" s="42"/>
      <c r="F26" s="42"/>
      <c r="H26" s="12">
        <v>30</v>
      </c>
      <c r="I26" s="1">
        <v>50</v>
      </c>
      <c r="J26" s="2">
        <f>AVERAGE(B3:B26)</f>
        <v>9.4508333333333336</v>
      </c>
      <c r="K26" s="2">
        <f>AVERAGE(D3:D26)</f>
        <v>63.296321869565219</v>
      </c>
      <c r="P26" s="1"/>
      <c r="Q26" s="1"/>
    </row>
    <row r="27" spans="1:17" hidden="1" x14ac:dyDescent="0.3">
      <c r="A27" s="37">
        <v>42941</v>
      </c>
      <c r="B27" s="42">
        <v>10.86</v>
      </c>
      <c r="C27" s="42"/>
      <c r="D27" s="42">
        <v>96.536911000000003</v>
      </c>
      <c r="E27" s="42"/>
      <c r="F27" s="42"/>
      <c r="H27" s="12">
        <v>30</v>
      </c>
      <c r="I27" s="1">
        <v>50</v>
      </c>
      <c r="J27" s="2">
        <f>AVERAGE(B3:B27)</f>
        <v>9.507200000000001</v>
      </c>
      <c r="K27" s="2">
        <f>AVERAGE(D3:D27)</f>
        <v>64.681346416666671</v>
      </c>
      <c r="P27" s="1"/>
      <c r="Q27" s="1"/>
    </row>
    <row r="28" spans="1:17" hidden="1" x14ac:dyDescent="0.3">
      <c r="A28" s="37">
        <v>42942</v>
      </c>
      <c r="B28" s="42">
        <v>13.31</v>
      </c>
      <c r="C28" s="42"/>
      <c r="D28" s="42">
        <v>181.24444600000001</v>
      </c>
      <c r="E28" s="42"/>
      <c r="F28" s="42"/>
      <c r="H28" s="12">
        <v>30</v>
      </c>
      <c r="I28" s="1">
        <v>50</v>
      </c>
      <c r="J28" s="2">
        <f>AVERAGE(B3:B28)</f>
        <v>9.6534615384615385</v>
      </c>
      <c r="K28" s="2">
        <f>AVERAGE(D3:D28)</f>
        <v>69.3438704</v>
      </c>
      <c r="P28" s="1"/>
      <c r="Q28" s="1"/>
    </row>
    <row r="29" spans="1:17" hidden="1" x14ac:dyDescent="0.3">
      <c r="A29" s="37">
        <v>42943</v>
      </c>
      <c r="B29" s="42">
        <v>13.31</v>
      </c>
      <c r="C29" s="42"/>
      <c r="D29" s="42">
        <v>41.116467</v>
      </c>
      <c r="E29" s="42"/>
      <c r="F29" s="42"/>
      <c r="H29" s="12">
        <v>30</v>
      </c>
      <c r="I29" s="1">
        <v>50</v>
      </c>
      <c r="J29" s="2">
        <f>AVERAGE(B3:B29)</f>
        <v>9.7888888888888896</v>
      </c>
      <c r="K29" s="2">
        <f>AVERAGE(D3:D29)</f>
        <v>68.258201038461536</v>
      </c>
      <c r="P29" s="1"/>
      <c r="Q29" s="1"/>
    </row>
    <row r="30" spans="1:17" hidden="1" x14ac:dyDescent="0.3">
      <c r="A30" s="37">
        <v>42944</v>
      </c>
      <c r="B30" s="42">
        <v>12.43</v>
      </c>
      <c r="C30" s="42"/>
      <c r="D30" s="42">
        <v>55.978755999999997</v>
      </c>
      <c r="E30" s="42"/>
      <c r="F30" s="42"/>
      <c r="H30" s="12">
        <v>30</v>
      </c>
      <c r="I30" s="1">
        <v>50</v>
      </c>
      <c r="J30" s="2">
        <f>AVERAGE(B3:B30)</f>
        <v>9.8832142857142866</v>
      </c>
      <c r="K30" s="2">
        <f>AVERAGE(D3:D30)</f>
        <v>67.803406777777781</v>
      </c>
      <c r="P30" s="1"/>
      <c r="Q30" s="1"/>
    </row>
    <row r="31" spans="1:17" hidden="1" x14ac:dyDescent="0.3">
      <c r="A31" s="37">
        <v>42945</v>
      </c>
      <c r="B31" s="42">
        <v>9.33</v>
      </c>
      <c r="C31" s="42"/>
      <c r="D31" s="42">
        <v>43.087981999999997</v>
      </c>
      <c r="E31" s="42"/>
      <c r="F31" s="42"/>
      <c r="H31" s="12">
        <v>30</v>
      </c>
      <c r="I31" s="1">
        <v>50</v>
      </c>
      <c r="J31" s="2">
        <f>AVERAGE(B3:B31)</f>
        <v>9.8641379310344828</v>
      </c>
      <c r="K31" s="2">
        <f>AVERAGE(D3:D31)</f>
        <v>66.920713035714286</v>
      </c>
      <c r="P31" s="1"/>
      <c r="Q31" s="1"/>
    </row>
    <row r="32" spans="1:17" hidden="1" x14ac:dyDescent="0.3">
      <c r="A32" s="37">
        <v>42946</v>
      </c>
      <c r="B32" s="42">
        <v>12.47</v>
      </c>
      <c r="C32" s="42"/>
      <c r="D32" s="42">
        <v>84.852478000000005</v>
      </c>
      <c r="E32" s="42"/>
      <c r="F32" s="42"/>
      <c r="H32" s="12">
        <v>30</v>
      </c>
      <c r="I32" s="1">
        <v>50</v>
      </c>
      <c r="J32" s="2">
        <f>AVERAGE(B3:B32)</f>
        <v>9.9510000000000005</v>
      </c>
      <c r="K32" s="2">
        <f>AVERAGE(D3:D32)</f>
        <v>67.539049758620692</v>
      </c>
      <c r="P32" s="1"/>
      <c r="Q32" s="1"/>
    </row>
    <row r="33" spans="1:17" hidden="1" x14ac:dyDescent="0.3">
      <c r="A33" s="37">
        <v>42947</v>
      </c>
      <c r="B33" s="42">
        <v>22.44</v>
      </c>
      <c r="C33" s="42"/>
      <c r="D33" s="42">
        <v>42.952781999999999</v>
      </c>
      <c r="E33" s="42"/>
      <c r="F33" s="42"/>
      <c r="H33" s="12">
        <v>30</v>
      </c>
      <c r="I33" s="1">
        <v>50</v>
      </c>
      <c r="J33" s="2">
        <f>AVERAGE(B3:B33)</f>
        <v>10.353870967741937</v>
      </c>
      <c r="K33" s="2">
        <f>AVERAGE(D3:D33)</f>
        <v>66.719507500000006</v>
      </c>
      <c r="P33" s="1"/>
      <c r="Q33" s="1"/>
    </row>
    <row r="34" spans="1:17" hidden="1" x14ac:dyDescent="0.3">
      <c r="A34" s="37">
        <v>42948</v>
      </c>
      <c r="B34" s="42">
        <v>8.67</v>
      </c>
      <c r="C34" s="42"/>
      <c r="D34" s="42">
        <v>40.135021000000002</v>
      </c>
      <c r="E34" s="42"/>
      <c r="F34" s="42"/>
      <c r="H34" s="12">
        <v>30</v>
      </c>
      <c r="I34" s="1">
        <v>50</v>
      </c>
      <c r="J34" s="2">
        <f>AVERAGE(B3:B34)</f>
        <v>10.301250000000001</v>
      </c>
      <c r="K34" s="2">
        <f>AVERAGE(D3:D34)</f>
        <v>65.861943419354844</v>
      </c>
      <c r="P34" s="1"/>
      <c r="Q34" s="1"/>
    </row>
    <row r="35" spans="1:17" hidden="1" x14ac:dyDescent="0.3">
      <c r="A35" s="37">
        <v>42949</v>
      </c>
      <c r="B35" s="42">
        <v>11.73</v>
      </c>
      <c r="C35" s="42"/>
      <c r="D35" s="42">
        <v>23.426548</v>
      </c>
      <c r="E35" s="42"/>
      <c r="F35" s="42"/>
      <c r="H35" s="12">
        <v>30</v>
      </c>
      <c r="I35" s="1">
        <v>50</v>
      </c>
      <c r="J35" s="2">
        <f>AVERAGE(B3:B35)</f>
        <v>10.344545454545456</v>
      </c>
      <c r="K35" s="2">
        <f>AVERAGE(D3:D35)</f>
        <v>64.535837312500007</v>
      </c>
      <c r="P35" s="1"/>
      <c r="Q35" s="1"/>
    </row>
    <row r="36" spans="1:17" hidden="1" x14ac:dyDescent="0.3">
      <c r="A36" s="37">
        <v>42950</v>
      </c>
      <c r="B36" s="42">
        <v>15.05</v>
      </c>
      <c r="C36" s="42"/>
      <c r="D36" s="42">
        <v>33.979365999999999</v>
      </c>
      <c r="E36" s="42"/>
      <c r="F36" s="42"/>
      <c r="H36" s="12">
        <v>30</v>
      </c>
      <c r="I36" s="1">
        <v>50</v>
      </c>
      <c r="J36" s="2">
        <f>AVERAGE(B3:B36)</f>
        <v>10.48294117647059</v>
      </c>
      <c r="K36" s="2">
        <f>AVERAGE(D3:D36)</f>
        <v>63.609883636363641</v>
      </c>
      <c r="P36" s="1"/>
      <c r="Q36" s="1"/>
    </row>
    <row r="37" spans="1:17" hidden="1" x14ac:dyDescent="0.3">
      <c r="A37" s="37">
        <v>42951</v>
      </c>
      <c r="B37" s="42">
        <v>4.26</v>
      </c>
      <c r="C37" s="42"/>
      <c r="D37" s="42">
        <v>31.981394000000002</v>
      </c>
      <c r="E37" s="42"/>
      <c r="F37" s="42"/>
      <c r="H37" s="12">
        <v>30</v>
      </c>
      <c r="I37" s="1">
        <v>50</v>
      </c>
      <c r="J37" s="2">
        <f>AVERAGE(B3:B37)</f>
        <v>10.30514285714286</v>
      </c>
      <c r="K37" s="2">
        <f>AVERAGE(D3:D37)</f>
        <v>62.679633941176476</v>
      </c>
      <c r="P37" s="1"/>
      <c r="Q37" s="1"/>
    </row>
    <row r="38" spans="1:17" hidden="1" x14ac:dyDescent="0.3">
      <c r="A38" s="37">
        <v>42952</v>
      </c>
      <c r="B38" s="42">
        <v>6.61</v>
      </c>
      <c r="C38" s="42"/>
      <c r="D38" s="42">
        <v>26.452072000000001</v>
      </c>
      <c r="E38" s="42"/>
      <c r="F38" s="42"/>
      <c r="H38" s="12">
        <v>30</v>
      </c>
      <c r="I38" s="1">
        <v>50</v>
      </c>
      <c r="J38" s="2">
        <f>AVERAGE(B3:B38)</f>
        <v>10.202500000000002</v>
      </c>
      <c r="K38" s="2">
        <f>AVERAGE(D3:D38)</f>
        <v>61.644560742857152</v>
      </c>
      <c r="P38" s="1"/>
      <c r="Q38" s="1"/>
    </row>
    <row r="39" spans="1:17" hidden="1" x14ac:dyDescent="0.3">
      <c r="A39" s="37">
        <v>42953</v>
      </c>
      <c r="B39" s="42">
        <v>7.16</v>
      </c>
      <c r="C39" s="42"/>
      <c r="D39" s="42">
        <v>38.574477999999999</v>
      </c>
      <c r="E39" s="42"/>
      <c r="F39" s="42"/>
      <c r="H39" s="12">
        <v>30</v>
      </c>
      <c r="I39" s="1">
        <v>50</v>
      </c>
      <c r="J39" s="2">
        <f>AVERAGE(B3:B39)</f>
        <v>10.120270270270273</v>
      </c>
      <c r="K39" s="2">
        <f>AVERAGE(D3:D39)</f>
        <v>61.003725111111116</v>
      </c>
      <c r="P39" s="1"/>
      <c r="Q39" s="1"/>
    </row>
    <row r="40" spans="1:17" hidden="1" x14ac:dyDescent="0.3">
      <c r="A40" s="37">
        <v>42954</v>
      </c>
      <c r="B40" s="42">
        <v>7.65</v>
      </c>
      <c r="C40" s="42"/>
      <c r="D40" s="42">
        <v>49.918018000000004</v>
      </c>
      <c r="E40" s="42"/>
      <c r="F40" s="42"/>
      <c r="H40" s="12">
        <v>30</v>
      </c>
      <c r="I40" s="1">
        <v>50</v>
      </c>
      <c r="J40" s="2">
        <f>AVERAGE(B3:B40)</f>
        <v>10.055263157894739</v>
      </c>
      <c r="K40" s="2">
        <f>AVERAGE(D3:D40)</f>
        <v>60.704111405405406</v>
      </c>
      <c r="P40" s="1"/>
      <c r="Q40" s="1"/>
    </row>
    <row r="41" spans="1:17" hidden="1" x14ac:dyDescent="0.3">
      <c r="A41" s="37">
        <v>42955</v>
      </c>
      <c r="B41" s="42">
        <v>7.62</v>
      </c>
      <c r="C41" s="42"/>
      <c r="D41" s="42">
        <v>67.424010999999993</v>
      </c>
      <c r="E41" s="42"/>
      <c r="F41" s="42"/>
      <c r="H41" s="12">
        <v>30</v>
      </c>
      <c r="I41" s="1">
        <v>50</v>
      </c>
      <c r="J41" s="2">
        <f>AVERAGE(B3:B41)</f>
        <v>9.992820512820515</v>
      </c>
      <c r="K41" s="2">
        <f>AVERAGE(D3:D41)</f>
        <v>60.880950868421053</v>
      </c>
      <c r="P41" s="1"/>
      <c r="Q41" s="1"/>
    </row>
    <row r="42" spans="1:17" hidden="1" x14ac:dyDescent="0.3">
      <c r="A42" s="37">
        <v>42956</v>
      </c>
      <c r="B42" s="42">
        <v>7.08</v>
      </c>
      <c r="C42" s="42"/>
      <c r="D42" s="42">
        <v>70.400000000000006</v>
      </c>
      <c r="E42" s="42"/>
      <c r="F42" s="42"/>
      <c r="H42" s="12">
        <v>30</v>
      </c>
      <c r="I42" s="1">
        <v>50</v>
      </c>
      <c r="J42" s="2">
        <f>AVERAGE(B3:B42)</f>
        <v>9.9200000000000017</v>
      </c>
      <c r="K42" s="2">
        <f>AVERAGE(D3:D42)</f>
        <v>61.125029051282056</v>
      </c>
      <c r="P42" s="1"/>
      <c r="Q42" s="1"/>
    </row>
    <row r="43" spans="1:17" hidden="1" x14ac:dyDescent="0.3">
      <c r="A43" s="37">
        <v>42957</v>
      </c>
      <c r="B43" s="42">
        <v>7.66</v>
      </c>
      <c r="C43" s="42"/>
      <c r="D43" s="42">
        <v>99.938552999999999</v>
      </c>
      <c r="E43" s="42"/>
      <c r="F43" s="42"/>
      <c r="H43" s="12">
        <v>30</v>
      </c>
      <c r="I43" s="1">
        <v>50</v>
      </c>
      <c r="J43" s="2">
        <f>AVERAGE(B3:B43)</f>
        <v>9.8648780487804899</v>
      </c>
      <c r="K43" s="2">
        <f>AVERAGE(D3:D43)</f>
        <v>62.095367150000001</v>
      </c>
      <c r="P43" s="1"/>
      <c r="Q43" s="1"/>
    </row>
    <row r="44" spans="1:17" hidden="1" x14ac:dyDescent="0.3">
      <c r="A44" s="37">
        <v>42958</v>
      </c>
      <c r="B44" s="42">
        <v>14.52</v>
      </c>
      <c r="C44" s="42"/>
      <c r="D44" s="42">
        <v>146.43867499999999</v>
      </c>
      <c r="E44" s="42"/>
      <c r="F44" s="42"/>
      <c r="H44" s="12">
        <v>30</v>
      </c>
      <c r="I44" s="1">
        <v>50</v>
      </c>
      <c r="J44" s="2">
        <f>AVERAGE(B3:B44)</f>
        <v>9.9757142857142878</v>
      </c>
      <c r="K44" s="2">
        <f>AVERAGE(D3:D44)</f>
        <v>64.152521000000007</v>
      </c>
      <c r="P44" s="1"/>
      <c r="Q44" s="1"/>
    </row>
    <row r="45" spans="1:17" hidden="1" x14ac:dyDescent="0.3">
      <c r="A45" s="37">
        <v>42959</v>
      </c>
      <c r="B45" s="42">
        <v>9.31</v>
      </c>
      <c r="C45" s="42"/>
      <c r="D45" s="42">
        <v>51.705547000000003</v>
      </c>
      <c r="E45" s="42"/>
      <c r="F45" s="42"/>
      <c r="H45" s="12">
        <v>30</v>
      </c>
      <c r="I45" s="1">
        <v>50</v>
      </c>
      <c r="J45" s="2">
        <f>AVERAGE(B3:B45)</f>
        <v>9.9602325581395359</v>
      </c>
      <c r="K45" s="2">
        <f>AVERAGE(D3:D45)</f>
        <v>63.856164476190479</v>
      </c>
      <c r="P45" s="1"/>
      <c r="Q45" s="1"/>
    </row>
    <row r="46" spans="1:17" hidden="1" x14ac:dyDescent="0.3">
      <c r="A46" s="37">
        <v>42960</v>
      </c>
      <c r="B46" s="42">
        <v>17.66</v>
      </c>
      <c r="C46" s="42"/>
      <c r="D46" s="42">
        <v>24.640947000000001</v>
      </c>
      <c r="E46" s="42"/>
      <c r="F46" s="42"/>
      <c r="H46" s="12">
        <v>30</v>
      </c>
      <c r="I46" s="1">
        <v>50</v>
      </c>
      <c r="J46" s="2">
        <f>AVERAGE(B3:B46)</f>
        <v>10.135227272727276</v>
      </c>
      <c r="K46" s="2">
        <f>AVERAGE(D3:D46)</f>
        <v>62.944182674418606</v>
      </c>
      <c r="P46" s="1"/>
      <c r="Q46" s="1"/>
    </row>
    <row r="47" spans="1:17" hidden="1" x14ac:dyDescent="0.3">
      <c r="A47" s="37">
        <v>42961</v>
      </c>
      <c r="B47" s="42">
        <v>13.17</v>
      </c>
      <c r="C47" s="42"/>
      <c r="D47" s="42">
        <v>92.439025999999998</v>
      </c>
      <c r="E47" s="42"/>
      <c r="F47" s="42"/>
      <c r="H47" s="12">
        <v>30</v>
      </c>
      <c r="I47" s="1">
        <v>50</v>
      </c>
      <c r="J47" s="2">
        <f>AVERAGE(B3:B47)</f>
        <v>10.202666666666669</v>
      </c>
      <c r="K47" s="2">
        <f>AVERAGE(D3:D47)</f>
        <v>63.61452002272727</v>
      </c>
      <c r="P47" s="1"/>
      <c r="Q47" s="1"/>
    </row>
    <row r="48" spans="1:17" hidden="1" x14ac:dyDescent="0.3">
      <c r="A48" s="37">
        <v>42962</v>
      </c>
      <c r="B48" s="42">
        <v>16.16</v>
      </c>
      <c r="C48" s="42"/>
      <c r="D48" s="42">
        <v>127.68254899999999</v>
      </c>
      <c r="E48" s="42"/>
      <c r="F48" s="42"/>
      <c r="H48" s="12">
        <v>30</v>
      </c>
      <c r="I48" s="1">
        <v>50</v>
      </c>
      <c r="J48" s="2">
        <f>AVERAGE(B3:B48)</f>
        <v>10.332173913043482</v>
      </c>
      <c r="K48" s="2">
        <f>AVERAGE(D3:D48)</f>
        <v>65.038253999999995</v>
      </c>
      <c r="P48" s="1"/>
      <c r="Q48" s="1"/>
    </row>
    <row r="49" spans="1:17" hidden="1" x14ac:dyDescent="0.3">
      <c r="A49" s="37">
        <v>42963</v>
      </c>
      <c r="B49" s="42">
        <v>16.62</v>
      </c>
      <c r="C49" s="42"/>
      <c r="D49" s="42">
        <v>278.04022200000003</v>
      </c>
      <c r="E49" s="42"/>
      <c r="F49" s="42"/>
      <c r="H49" s="12">
        <v>30</v>
      </c>
      <c r="I49" s="1">
        <v>50</v>
      </c>
      <c r="J49" s="2">
        <f>AVERAGE(B3:B49)</f>
        <v>10.465957446808513</v>
      </c>
      <c r="K49" s="2">
        <f>AVERAGE(D3:D49)</f>
        <v>69.668731565217399</v>
      </c>
      <c r="P49" s="1"/>
      <c r="Q49" s="1"/>
    </row>
    <row r="50" spans="1:17" hidden="1" x14ac:dyDescent="0.3">
      <c r="A50" s="37">
        <v>42964</v>
      </c>
      <c r="B50" s="42">
        <v>10.41</v>
      </c>
      <c r="C50" s="42"/>
      <c r="D50" s="42">
        <v>113.40136699999999</v>
      </c>
      <c r="E50" s="42"/>
      <c r="F50" s="42"/>
      <c r="H50" s="12">
        <v>30</v>
      </c>
      <c r="I50" s="1">
        <v>50</v>
      </c>
      <c r="J50" s="2">
        <f>AVERAGE(B3:B50)</f>
        <v>10.46479166666667</v>
      </c>
      <c r="K50" s="2">
        <f>AVERAGE(D3:D50)</f>
        <v>70.599213170212764</v>
      </c>
      <c r="P50" s="1"/>
      <c r="Q50" s="1"/>
    </row>
    <row r="51" spans="1:17" hidden="1" x14ac:dyDescent="0.3">
      <c r="A51" s="37">
        <v>42965</v>
      </c>
      <c r="B51" s="42">
        <v>16.2</v>
      </c>
      <c r="C51" s="42"/>
      <c r="D51" s="42">
        <v>57.200583999999999</v>
      </c>
      <c r="E51" s="42"/>
      <c r="F51" s="42"/>
      <c r="H51" s="12">
        <v>30</v>
      </c>
      <c r="I51" s="1">
        <v>50</v>
      </c>
      <c r="J51" s="2">
        <f>AVERAGE(B3:B51)</f>
        <v>10.581836734693882</v>
      </c>
      <c r="K51" s="2">
        <f>AVERAGE(D3:D51)</f>
        <v>70.32007506250001</v>
      </c>
      <c r="P51" s="1"/>
      <c r="Q51" s="1"/>
    </row>
    <row r="52" spans="1:17" hidden="1" x14ac:dyDescent="0.3">
      <c r="A52" s="37">
        <v>42966</v>
      </c>
      <c r="B52" s="42">
        <v>10.84</v>
      </c>
      <c r="C52" s="42"/>
      <c r="D52" s="42">
        <v>19.275556999999999</v>
      </c>
      <c r="E52" s="42"/>
      <c r="F52" s="42"/>
      <c r="H52" s="12">
        <v>30</v>
      </c>
      <c r="I52" s="1">
        <v>50</v>
      </c>
      <c r="J52" s="2">
        <f>AVERAGE(B3:B52)</f>
        <v>10.587000000000005</v>
      </c>
      <c r="K52" s="2">
        <f>AVERAGE(D3:D52)</f>
        <v>69.278350204081633</v>
      </c>
      <c r="P52" s="1"/>
      <c r="Q52" s="1"/>
    </row>
    <row r="53" spans="1:17" hidden="1" x14ac:dyDescent="0.3">
      <c r="A53" s="37">
        <v>42967</v>
      </c>
      <c r="B53" s="42">
        <v>17.489999999999998</v>
      </c>
      <c r="C53" s="42"/>
      <c r="D53" s="42">
        <v>17.115822000000001</v>
      </c>
      <c r="E53" s="42"/>
      <c r="F53" s="42"/>
      <c r="H53" s="12">
        <v>30</v>
      </c>
      <c r="I53" s="1">
        <v>50</v>
      </c>
      <c r="J53" s="2">
        <f>AVERAGE(B3:B53)</f>
        <v>10.722352941176476</v>
      </c>
      <c r="K53" s="2">
        <f>AVERAGE(D3:D53)</f>
        <v>68.235099640000001</v>
      </c>
      <c r="P53" s="1"/>
      <c r="Q53" s="1"/>
    </row>
    <row r="54" spans="1:17" hidden="1" x14ac:dyDescent="0.3">
      <c r="A54" s="37">
        <v>42968</v>
      </c>
      <c r="B54" s="42">
        <v>14.78</v>
      </c>
      <c r="C54" s="42"/>
      <c r="D54" s="42">
        <v>32.561745000000002</v>
      </c>
      <c r="E54" s="42"/>
      <c r="F54" s="42"/>
      <c r="H54" s="12">
        <v>30</v>
      </c>
      <c r="I54" s="1">
        <v>50</v>
      </c>
      <c r="J54" s="2">
        <f>AVERAGE(B3:B54)</f>
        <v>10.800384615384619</v>
      </c>
      <c r="K54" s="2">
        <f>AVERAGE(D3:D54)</f>
        <v>67.535622098039227</v>
      </c>
      <c r="P54" s="1"/>
      <c r="Q54" s="1"/>
    </row>
    <row r="55" spans="1:17" hidden="1" x14ac:dyDescent="0.3">
      <c r="A55" s="37">
        <v>42969</v>
      </c>
      <c r="B55" s="42">
        <v>22.2</v>
      </c>
      <c r="C55" s="42"/>
      <c r="D55" s="42">
        <v>48.744076</v>
      </c>
      <c r="E55" s="42"/>
      <c r="F55" s="42"/>
      <c r="H55" s="12">
        <v>30</v>
      </c>
      <c r="I55" s="1">
        <v>50</v>
      </c>
      <c r="J55" s="2">
        <f>AVERAGE(B3:B55)</f>
        <v>11.015471698113213</v>
      </c>
      <c r="K55" s="2">
        <f>AVERAGE(D3:D55)</f>
        <v>67.174246211538474</v>
      </c>
      <c r="P55" s="1"/>
      <c r="Q55" s="1"/>
    </row>
    <row r="56" spans="1:17" hidden="1" x14ac:dyDescent="0.3">
      <c r="A56" s="37">
        <v>42970</v>
      </c>
      <c r="B56" s="42">
        <v>20.14</v>
      </c>
      <c r="C56" s="42"/>
      <c r="D56" s="42">
        <v>79.218185000000005</v>
      </c>
      <c r="E56" s="42"/>
      <c r="F56" s="42"/>
      <c r="H56" s="12">
        <v>30</v>
      </c>
      <c r="I56" s="1">
        <v>50</v>
      </c>
      <c r="J56" s="2">
        <f>AVERAGE(B3:B56)</f>
        <v>11.18444444444445</v>
      </c>
      <c r="K56" s="2">
        <f>AVERAGE(D3:D56)</f>
        <v>67.401490339622654</v>
      </c>
      <c r="P56" s="1"/>
      <c r="Q56" s="1"/>
    </row>
    <row r="57" spans="1:17" hidden="1" x14ac:dyDescent="0.3">
      <c r="A57" s="37">
        <v>42971</v>
      </c>
      <c r="B57" s="42">
        <v>18.61</v>
      </c>
      <c r="C57" s="42"/>
      <c r="D57" s="42">
        <v>59.470024000000002</v>
      </c>
      <c r="E57" s="42"/>
      <c r="F57" s="42"/>
      <c r="H57" s="12">
        <v>30</v>
      </c>
      <c r="I57" s="1">
        <v>50</v>
      </c>
      <c r="J57" s="2">
        <f>AVERAGE(B3:B57)</f>
        <v>11.319454545454551</v>
      </c>
      <c r="K57" s="2">
        <f>AVERAGE(D3:D57)</f>
        <v>67.254611333333344</v>
      </c>
      <c r="P57" s="1"/>
      <c r="Q57" s="1"/>
    </row>
    <row r="58" spans="1:17" hidden="1" x14ac:dyDescent="0.3">
      <c r="A58" s="37">
        <v>42972</v>
      </c>
      <c r="B58" s="42">
        <v>20.6</v>
      </c>
      <c r="C58" s="42"/>
      <c r="D58" s="42">
        <v>26.491852000000002</v>
      </c>
      <c r="E58" s="42"/>
      <c r="F58" s="42"/>
      <c r="H58" s="12">
        <v>30</v>
      </c>
      <c r="I58" s="1">
        <v>50</v>
      </c>
      <c r="J58" s="2">
        <f>AVERAGE(B3:B58)</f>
        <v>11.485178571428577</v>
      </c>
      <c r="K58" s="2">
        <f>AVERAGE(D3:D58)</f>
        <v>66.513470254545467</v>
      </c>
      <c r="P58" s="1"/>
      <c r="Q58" s="1"/>
    </row>
    <row r="59" spans="1:17" hidden="1" x14ac:dyDescent="0.3">
      <c r="A59" s="37">
        <v>42973</v>
      </c>
      <c r="B59" s="42">
        <v>11.92</v>
      </c>
      <c r="C59" s="42"/>
      <c r="D59" s="42">
        <v>40.480010999999998</v>
      </c>
      <c r="E59" s="42"/>
      <c r="F59" s="42"/>
      <c r="H59" s="12">
        <v>30</v>
      </c>
      <c r="I59" s="1">
        <v>50</v>
      </c>
      <c r="J59" s="2">
        <f>AVERAGE(B3:B59)</f>
        <v>11.492807017543864</v>
      </c>
      <c r="K59" s="2">
        <f>AVERAGE(D3:D59)</f>
        <v>66.048587053571438</v>
      </c>
      <c r="P59" s="1"/>
      <c r="Q59" s="1"/>
    </row>
    <row r="60" spans="1:17" hidden="1" x14ac:dyDescent="0.3">
      <c r="A60" s="37">
        <v>42974</v>
      </c>
      <c r="B60" s="42">
        <v>10.65</v>
      </c>
      <c r="C60" s="42"/>
      <c r="D60" s="42">
        <v>66.410636999999994</v>
      </c>
      <c r="E60" s="42"/>
      <c r="F60" s="42"/>
      <c r="H60" s="12">
        <v>30</v>
      </c>
      <c r="I60" s="1">
        <v>50</v>
      </c>
      <c r="J60" s="2">
        <f>AVERAGE(B3:B60)</f>
        <v>11.478275862068969</v>
      </c>
      <c r="K60" s="2">
        <f>AVERAGE(D3:D60)</f>
        <v>66.054938807017564</v>
      </c>
      <c r="P60" s="1"/>
      <c r="Q60" s="1"/>
    </row>
    <row r="61" spans="1:17" hidden="1" x14ac:dyDescent="0.3">
      <c r="A61" s="37">
        <v>42975</v>
      </c>
      <c r="B61" s="42">
        <v>14.26</v>
      </c>
      <c r="C61" s="42"/>
      <c r="D61" s="42">
        <v>14.733812</v>
      </c>
      <c r="E61" s="42"/>
      <c r="F61" s="42"/>
      <c r="H61" s="12">
        <v>30</v>
      </c>
      <c r="I61" s="1">
        <v>50</v>
      </c>
      <c r="J61" s="2">
        <f>AVERAGE(B3:B61)</f>
        <v>11.525423728813562</v>
      </c>
      <c r="K61" s="2">
        <f>AVERAGE(D3:D61)</f>
        <v>65.170091793103467</v>
      </c>
      <c r="P61" s="1"/>
      <c r="Q61" s="1"/>
    </row>
    <row r="62" spans="1:17" hidden="1" x14ac:dyDescent="0.3">
      <c r="A62" s="37">
        <v>42976</v>
      </c>
      <c r="B62" s="42">
        <v>14.98</v>
      </c>
      <c r="C62" s="42"/>
      <c r="D62" s="42">
        <v>21.490549000000001</v>
      </c>
      <c r="E62" s="42"/>
      <c r="F62" s="42"/>
      <c r="H62" s="12">
        <v>30</v>
      </c>
      <c r="I62" s="1">
        <v>50</v>
      </c>
      <c r="J62" s="2">
        <f>AVERAGE(B3:B62)</f>
        <v>11.583000000000004</v>
      </c>
      <c r="K62" s="2">
        <f>AVERAGE(D3:D62)</f>
        <v>64.429760559322048</v>
      </c>
      <c r="P62" s="1"/>
      <c r="Q62" s="1"/>
    </row>
    <row r="63" spans="1:17" hidden="1" x14ac:dyDescent="0.3">
      <c r="A63" s="37">
        <v>42977</v>
      </c>
      <c r="B63" s="42">
        <v>16.989999999999998</v>
      </c>
      <c r="C63" s="42"/>
      <c r="D63" s="42">
        <v>39.075073000000003</v>
      </c>
      <c r="E63" s="42"/>
      <c r="F63" s="42"/>
      <c r="H63" s="12">
        <v>30</v>
      </c>
      <c r="I63" s="1">
        <v>50</v>
      </c>
      <c r="J63" s="2">
        <f>AVERAGE(B3:B63)</f>
        <v>11.671639344262299</v>
      </c>
      <c r="K63" s="2">
        <f>AVERAGE(D3:D63)</f>
        <v>64.007182433333341</v>
      </c>
      <c r="P63" s="1"/>
      <c r="Q63" s="1"/>
    </row>
    <row r="64" spans="1:17" hidden="1" x14ac:dyDescent="0.3">
      <c r="A64" s="37">
        <v>42978</v>
      </c>
      <c r="B64" s="42">
        <v>21.77</v>
      </c>
      <c r="C64" s="42"/>
      <c r="D64" s="42">
        <v>23.006181999999999</v>
      </c>
      <c r="E64" s="42"/>
      <c r="F64" s="42"/>
      <c r="H64" s="12">
        <v>30</v>
      </c>
      <c r="I64" s="1">
        <v>50</v>
      </c>
      <c r="J64" s="2">
        <f>AVERAGE(B3:B64)</f>
        <v>11.834516129032261</v>
      </c>
      <c r="K64" s="2">
        <f>AVERAGE(D3:D64)</f>
        <v>63.335034885245918</v>
      </c>
      <c r="P64" s="1"/>
      <c r="Q64" s="1"/>
    </row>
    <row r="65" spans="1:17" hidden="1" x14ac:dyDescent="0.3">
      <c r="A65" s="37">
        <v>42979</v>
      </c>
      <c r="B65" s="42">
        <v>17.02</v>
      </c>
      <c r="C65" s="42"/>
      <c r="D65" s="42">
        <v>35.56</v>
      </c>
      <c r="E65" s="42"/>
      <c r="F65" s="42">
        <v>26.8</v>
      </c>
      <c r="H65" s="12">
        <v>30</v>
      </c>
      <c r="I65" s="1">
        <v>50</v>
      </c>
      <c r="J65" s="2">
        <f>AVERAGE(B3:B65)</f>
        <v>11.9168253968254</v>
      </c>
      <c r="K65" s="2">
        <f>AVERAGE(D3:D65)</f>
        <v>62.887050451612915</v>
      </c>
      <c r="L65" s="2">
        <f>AVERAGE(F3:F65)</f>
        <v>26.8</v>
      </c>
      <c r="P65" s="1"/>
      <c r="Q65" s="1"/>
    </row>
    <row r="66" spans="1:17" hidden="1" x14ac:dyDescent="0.3">
      <c r="A66" s="37">
        <v>42980</v>
      </c>
      <c r="B66" s="42">
        <v>16.27</v>
      </c>
      <c r="C66" s="42"/>
      <c r="D66" s="42">
        <v>43.85</v>
      </c>
      <c r="E66" s="42"/>
      <c r="F66" s="42">
        <v>28.9</v>
      </c>
      <c r="H66" s="12">
        <v>30</v>
      </c>
      <c r="I66" s="1">
        <v>50</v>
      </c>
      <c r="J66" s="2">
        <f>AVERAGE(B3:B66)</f>
        <v>11.984843750000003</v>
      </c>
      <c r="K66" s="2">
        <f>AVERAGE(D3:D66)</f>
        <v>62.584875047619057</v>
      </c>
      <c r="L66" s="2">
        <f>AVERAGE(F3:F66)</f>
        <v>27.85</v>
      </c>
      <c r="P66" s="1"/>
      <c r="Q66" s="1"/>
    </row>
    <row r="67" spans="1:17" hidden="1" x14ac:dyDescent="0.3">
      <c r="A67" s="37">
        <v>42981</v>
      </c>
      <c r="B67" s="42">
        <v>19.690000000000001</v>
      </c>
      <c r="C67" s="42"/>
      <c r="D67" s="42">
        <v>109.53</v>
      </c>
      <c r="E67" s="42"/>
      <c r="F67" s="42">
        <v>23.8</v>
      </c>
      <c r="H67" s="12">
        <v>30</v>
      </c>
      <c r="I67" s="1">
        <v>50</v>
      </c>
      <c r="J67" s="2">
        <f>AVERAGE(B3:B67)</f>
        <v>12.10338461538462</v>
      </c>
      <c r="K67" s="2">
        <f>AVERAGE(D3:D67)</f>
        <v>63.318392625000016</v>
      </c>
      <c r="L67" s="2">
        <f>AVERAGE(F3:F67)</f>
        <v>26.5</v>
      </c>
      <c r="P67" s="1"/>
      <c r="Q67" s="1"/>
    </row>
    <row r="68" spans="1:17" hidden="1" x14ac:dyDescent="0.3">
      <c r="A68" s="37">
        <v>42982</v>
      </c>
      <c r="B68" s="42">
        <v>14.11</v>
      </c>
      <c r="C68" s="42"/>
      <c r="D68" s="42">
        <v>32.549999999999997</v>
      </c>
      <c r="E68" s="42"/>
      <c r="F68" s="42">
        <v>16.899999999999999</v>
      </c>
      <c r="H68" s="12">
        <v>30</v>
      </c>
      <c r="I68" s="1">
        <v>50</v>
      </c>
      <c r="J68" s="2">
        <f>AVERAGE(B3:B68)</f>
        <v>12.133787878787883</v>
      </c>
      <c r="K68" s="2">
        <f>AVERAGE(D3:D68)</f>
        <v>62.845032738461555</v>
      </c>
      <c r="L68" s="2">
        <f>AVERAGE(F3:F68)</f>
        <v>24.1</v>
      </c>
      <c r="P68" s="1"/>
      <c r="Q68" s="1"/>
    </row>
    <row r="69" spans="1:17" hidden="1" x14ac:dyDescent="0.3">
      <c r="A69" s="37">
        <v>42983</v>
      </c>
      <c r="B69" s="42">
        <v>12.69</v>
      </c>
      <c r="C69" s="42"/>
      <c r="D69" s="42">
        <v>64</v>
      </c>
      <c r="E69" s="42"/>
      <c r="F69" s="42">
        <v>12.5</v>
      </c>
      <c r="H69" s="12">
        <v>30</v>
      </c>
      <c r="I69" s="1">
        <v>50</v>
      </c>
      <c r="J69" s="2">
        <f>AVERAGE(B3:B69)</f>
        <v>12.142089552238811</v>
      </c>
      <c r="K69" s="2">
        <f>AVERAGE(D3:D69)</f>
        <v>62.862532242424258</v>
      </c>
      <c r="L69" s="2">
        <f>AVERAGE(F3:F69)</f>
        <v>21.78</v>
      </c>
      <c r="P69" s="1"/>
      <c r="Q69" s="1"/>
    </row>
    <row r="70" spans="1:17" hidden="1" x14ac:dyDescent="0.3">
      <c r="A70" s="37">
        <v>42984</v>
      </c>
      <c r="B70" s="42">
        <v>11.26</v>
      </c>
      <c r="C70" s="42"/>
      <c r="D70" s="42">
        <v>80.099999999999994</v>
      </c>
      <c r="E70" s="42"/>
      <c r="F70" s="42">
        <v>11.9</v>
      </c>
      <c r="H70" s="12">
        <v>30</v>
      </c>
      <c r="I70" s="1">
        <v>50</v>
      </c>
      <c r="J70" s="2">
        <f>AVERAGE(B3:B70)</f>
        <v>12.129117647058829</v>
      </c>
      <c r="K70" s="2">
        <f>AVERAGE(D3:D70)</f>
        <v>63.119807880597037</v>
      </c>
      <c r="L70" s="2">
        <f>AVERAGE(F3:F70)</f>
        <v>20.133333333333336</v>
      </c>
      <c r="P70" s="1"/>
      <c r="Q70" s="1"/>
    </row>
    <row r="71" spans="1:17" hidden="1" x14ac:dyDescent="0.3">
      <c r="A71" s="37">
        <v>42985</v>
      </c>
      <c r="B71" s="42">
        <v>10.050000000000001</v>
      </c>
      <c r="C71" s="42"/>
      <c r="D71" s="42">
        <v>65.94</v>
      </c>
      <c r="E71" s="42"/>
      <c r="F71" s="42">
        <v>13.7</v>
      </c>
      <c r="H71" s="12">
        <v>30</v>
      </c>
      <c r="I71" s="1">
        <v>50</v>
      </c>
      <c r="J71" s="2">
        <f>AVERAGE(B3:B71)</f>
        <v>12.098985507246381</v>
      </c>
      <c r="K71" s="2">
        <f>AVERAGE(D3:D71)</f>
        <v>63.161281294117664</v>
      </c>
      <c r="L71" s="2">
        <f>AVERAGE(F3:F71)</f>
        <v>19.214285714285715</v>
      </c>
      <c r="P71" s="1"/>
      <c r="Q71" s="1"/>
    </row>
    <row r="72" spans="1:17" hidden="1" x14ac:dyDescent="0.3">
      <c r="A72" s="37">
        <v>42986</v>
      </c>
      <c r="B72" s="42">
        <v>10.36</v>
      </c>
      <c r="C72" s="42"/>
      <c r="D72" s="42">
        <v>43.57</v>
      </c>
      <c r="E72" s="42"/>
      <c r="F72" s="42">
        <v>16.2</v>
      </c>
      <c r="H72" s="12">
        <v>30</v>
      </c>
      <c r="I72" s="1">
        <v>50</v>
      </c>
      <c r="J72" s="2">
        <f>AVERAGE(B3:B72)</f>
        <v>12.074142857142862</v>
      </c>
      <c r="K72" s="2">
        <f>AVERAGE(D3:D72)</f>
        <v>62.87734968115943</v>
      </c>
      <c r="L72" s="2">
        <f>AVERAGE(F3:F72)</f>
        <v>18.837499999999999</v>
      </c>
      <c r="P72" s="1"/>
      <c r="Q72" s="1"/>
    </row>
    <row r="73" spans="1:17" hidden="1" x14ac:dyDescent="0.3">
      <c r="A73" s="37">
        <v>42987</v>
      </c>
      <c r="B73" s="42">
        <v>14.53</v>
      </c>
      <c r="C73" s="42"/>
      <c r="D73" s="42">
        <v>26.9</v>
      </c>
      <c r="E73" s="42"/>
      <c r="F73" s="42">
        <v>17.7</v>
      </c>
      <c r="H73" s="12">
        <v>30</v>
      </c>
      <c r="I73" s="1">
        <v>50</v>
      </c>
      <c r="J73" s="2">
        <f>AVERAGE(B3:B73)</f>
        <v>12.1087323943662</v>
      </c>
      <c r="K73" s="2">
        <f>AVERAGE(D3:D73)</f>
        <v>62.363387542857147</v>
      </c>
      <c r="L73" s="2">
        <f>AVERAGE(F3:F73)</f>
        <v>18.711111111111109</v>
      </c>
      <c r="P73" s="1"/>
      <c r="Q73" s="1"/>
    </row>
    <row r="74" spans="1:17" hidden="1" x14ac:dyDescent="0.3">
      <c r="A74" s="37">
        <v>42988</v>
      </c>
      <c r="B74" s="42">
        <v>18.5</v>
      </c>
      <c r="C74" s="42"/>
      <c r="D74" s="42">
        <v>27.98</v>
      </c>
      <c r="E74" s="42"/>
      <c r="F74" s="42">
        <v>20.9</v>
      </c>
      <c r="H74" s="12">
        <v>30</v>
      </c>
      <c r="I74" s="1">
        <v>50</v>
      </c>
      <c r="J74" s="2">
        <f>AVERAGE(B3:B74)</f>
        <v>12.197500000000003</v>
      </c>
      <c r="K74" s="2">
        <f>AVERAGE(D3:D74)</f>
        <v>61.879114478873241</v>
      </c>
      <c r="L74" s="2">
        <f>AVERAGE(F3:F74)</f>
        <v>18.93</v>
      </c>
      <c r="P74" s="1"/>
      <c r="Q74" s="1"/>
    </row>
    <row r="75" spans="1:17" hidden="1" x14ac:dyDescent="0.3">
      <c r="A75" s="37">
        <v>42989</v>
      </c>
      <c r="B75" s="42">
        <v>14.01</v>
      </c>
      <c r="C75" s="42"/>
      <c r="D75" s="42">
        <v>70.180000000000007</v>
      </c>
      <c r="E75" s="42"/>
      <c r="F75" s="42">
        <v>17.7</v>
      </c>
      <c r="H75" s="12">
        <v>30</v>
      </c>
      <c r="I75" s="1">
        <v>50</v>
      </c>
      <c r="J75" s="2">
        <f>AVERAGE(B3:B75)</f>
        <v>12.22232876712329</v>
      </c>
      <c r="K75" s="2">
        <f>AVERAGE(D3:D75)</f>
        <v>61.994404555555562</v>
      </c>
      <c r="L75" s="2">
        <f>AVERAGE(F3:F75)</f>
        <v>18.818181818181817</v>
      </c>
      <c r="P75" s="1"/>
      <c r="Q75" s="1"/>
    </row>
    <row r="76" spans="1:17" hidden="1" x14ac:dyDescent="0.3">
      <c r="A76" s="37">
        <v>42990</v>
      </c>
      <c r="B76" s="42">
        <v>14.09</v>
      </c>
      <c r="C76" s="42"/>
      <c r="D76" s="42">
        <v>163.59</v>
      </c>
      <c r="E76" s="42"/>
      <c r="F76" s="42">
        <v>18.600000000000001</v>
      </c>
      <c r="H76" s="12">
        <v>30</v>
      </c>
      <c r="I76" s="1">
        <v>50</v>
      </c>
      <c r="J76" s="2">
        <f>AVERAGE(B3:B76)</f>
        <v>12.247567567567572</v>
      </c>
      <c r="K76" s="2">
        <f>AVERAGE(D3:D76)</f>
        <v>63.386125041095895</v>
      </c>
      <c r="L76" s="2">
        <f>AVERAGE(F3:F76)</f>
        <v>18.799999999999997</v>
      </c>
      <c r="P76" s="1"/>
      <c r="Q76" s="1"/>
    </row>
    <row r="77" spans="1:17" hidden="1" x14ac:dyDescent="0.3">
      <c r="A77" s="37">
        <v>42991</v>
      </c>
      <c r="B77" s="42">
        <v>21.43</v>
      </c>
      <c r="C77" s="42"/>
      <c r="D77" s="42">
        <v>189.12</v>
      </c>
      <c r="E77" s="42"/>
      <c r="F77" s="42">
        <v>27.2</v>
      </c>
      <c r="H77" s="12">
        <v>30</v>
      </c>
      <c r="I77" s="1">
        <v>50</v>
      </c>
      <c r="J77" s="2">
        <f>AVERAGE(B3:B77)</f>
        <v>12.370000000000003</v>
      </c>
      <c r="K77" s="2">
        <f>AVERAGE(D3:D77)</f>
        <v>65.085231459459465</v>
      </c>
      <c r="L77" s="2">
        <f>AVERAGE(F3:F77)</f>
        <v>19.446153846153841</v>
      </c>
      <c r="P77" s="1"/>
      <c r="Q77" s="1"/>
    </row>
    <row r="78" spans="1:17" hidden="1" x14ac:dyDescent="0.3">
      <c r="A78" s="37">
        <v>42992</v>
      </c>
      <c r="B78" s="42">
        <v>9.25</v>
      </c>
      <c r="C78" s="42"/>
      <c r="D78" s="42">
        <v>72.3</v>
      </c>
      <c r="E78" s="42"/>
      <c r="F78" s="42">
        <v>12</v>
      </c>
      <c r="H78" s="12">
        <v>30</v>
      </c>
      <c r="I78" s="1">
        <v>50</v>
      </c>
      <c r="J78" s="2">
        <f>AVERAGE(B3:B78)</f>
        <v>12.328947368421055</v>
      </c>
      <c r="K78" s="2">
        <f>AVERAGE(D3:D78)</f>
        <v>65.181428373333347</v>
      </c>
      <c r="L78" s="2">
        <f>AVERAGE(F3:F78)</f>
        <v>18.914285714285711</v>
      </c>
      <c r="P78" s="1"/>
      <c r="Q78" s="1"/>
    </row>
    <row r="79" spans="1:17" hidden="1" x14ac:dyDescent="0.3">
      <c r="A79" s="37">
        <v>42993</v>
      </c>
      <c r="B79" s="42">
        <v>11.32</v>
      </c>
      <c r="C79" s="42"/>
      <c r="D79" s="42">
        <v>100.55</v>
      </c>
      <c r="E79" s="42"/>
      <c r="F79" s="42">
        <v>7.2</v>
      </c>
      <c r="H79" s="12">
        <v>30</v>
      </c>
      <c r="I79" s="1">
        <v>50</v>
      </c>
      <c r="J79" s="2">
        <f>AVERAGE(B3:B79)</f>
        <v>12.315844155844159</v>
      </c>
      <c r="K79" s="2">
        <f>AVERAGE(D3:D79)</f>
        <v>65.646804315789481</v>
      </c>
      <c r="L79" s="2">
        <f>AVERAGE(F3:F79)</f>
        <v>18.133333333333329</v>
      </c>
      <c r="P79" s="1"/>
      <c r="Q79" s="1"/>
    </row>
    <row r="80" spans="1:17" hidden="1" x14ac:dyDescent="0.3">
      <c r="A80" s="37">
        <v>42994</v>
      </c>
      <c r="B80" s="42">
        <v>12.86</v>
      </c>
      <c r="C80" s="42"/>
      <c r="D80" s="42">
        <v>83.88</v>
      </c>
      <c r="E80" s="42"/>
      <c r="F80" s="42">
        <v>11.8</v>
      </c>
      <c r="H80" s="12">
        <v>30</v>
      </c>
      <c r="I80" s="1">
        <v>50</v>
      </c>
      <c r="J80" s="2">
        <f>AVERAGE(B3:B80)</f>
        <v>12.322820512820517</v>
      </c>
      <c r="K80" s="2">
        <f>AVERAGE(D3:D80)</f>
        <v>65.883599064935069</v>
      </c>
      <c r="L80" s="2">
        <f>AVERAGE(F3:F80)</f>
        <v>17.737499999999997</v>
      </c>
      <c r="P80" s="1"/>
      <c r="Q80" s="1"/>
    </row>
    <row r="81" spans="1:17" hidden="1" x14ac:dyDescent="0.3">
      <c r="A81" s="37">
        <v>42995</v>
      </c>
      <c r="B81" s="42">
        <v>19.25</v>
      </c>
      <c r="C81" s="42"/>
      <c r="D81" s="42">
        <v>15.38</v>
      </c>
      <c r="E81" s="42"/>
      <c r="F81" s="42">
        <v>21.7</v>
      </c>
      <c r="H81" s="12">
        <v>30</v>
      </c>
      <c r="I81" s="1">
        <v>50</v>
      </c>
      <c r="J81" s="2">
        <f>AVERAGE(B3:B81)</f>
        <v>12.410506329113927</v>
      </c>
      <c r="K81" s="2">
        <f>AVERAGE(D3:D81)</f>
        <v>65.236117025641036</v>
      </c>
      <c r="L81" s="2">
        <f>AVERAGE(F3:F81)</f>
        <v>17.970588235294116</v>
      </c>
      <c r="P81" s="1"/>
      <c r="Q81" s="1"/>
    </row>
    <row r="82" spans="1:17" hidden="1" x14ac:dyDescent="0.3">
      <c r="A82" s="37">
        <v>42996</v>
      </c>
      <c r="B82" s="42">
        <v>17.72</v>
      </c>
      <c r="C82" s="42"/>
      <c r="D82" s="42">
        <v>78.900000000000006</v>
      </c>
      <c r="E82" s="42"/>
      <c r="F82" s="42">
        <v>20.7</v>
      </c>
      <c r="H82" s="12">
        <v>30</v>
      </c>
      <c r="I82" s="1">
        <v>50</v>
      </c>
      <c r="J82" s="2">
        <f>AVERAGE(B3:B82)</f>
        <v>12.476875000000003</v>
      </c>
      <c r="K82" s="2">
        <f>AVERAGE(D3:D82)</f>
        <v>65.409077569620266</v>
      </c>
      <c r="L82" s="2">
        <f>AVERAGE(F3:F82)</f>
        <v>18.12222222222222</v>
      </c>
      <c r="P82" s="1"/>
      <c r="Q82" s="1"/>
    </row>
    <row r="83" spans="1:17" hidden="1" x14ac:dyDescent="0.3">
      <c r="A83" s="37">
        <v>42997</v>
      </c>
      <c r="B83" s="42">
        <v>19.12</v>
      </c>
      <c r="C83" s="42"/>
      <c r="D83" s="42">
        <v>113.1</v>
      </c>
      <c r="E83" s="42"/>
      <c r="F83" s="42">
        <v>22.3</v>
      </c>
      <c r="H83" s="12">
        <v>30</v>
      </c>
      <c r="I83" s="1">
        <v>50</v>
      </c>
      <c r="J83" s="2">
        <f>AVERAGE(B3:B83)</f>
        <v>12.558888888888893</v>
      </c>
      <c r="K83" s="2">
        <f>AVERAGE(D3:D83)</f>
        <v>66.005214100000018</v>
      </c>
      <c r="L83" s="2">
        <f>AVERAGE(F3:F83)</f>
        <v>18.34210526315789</v>
      </c>
      <c r="P83" s="1"/>
      <c r="Q83" s="1"/>
    </row>
    <row r="84" spans="1:17" hidden="1" x14ac:dyDescent="0.3">
      <c r="A84" s="37">
        <v>42998</v>
      </c>
      <c r="B84" s="42">
        <v>25.57</v>
      </c>
      <c r="C84" s="42"/>
      <c r="D84" s="42">
        <v>30.91</v>
      </c>
      <c r="E84" s="42"/>
      <c r="F84" s="42">
        <v>22.3</v>
      </c>
      <c r="H84" s="12">
        <v>30</v>
      </c>
      <c r="I84" s="1">
        <v>50</v>
      </c>
      <c r="J84" s="2">
        <f>AVERAGE(B3:B84)</f>
        <v>12.717560975609761</v>
      </c>
      <c r="K84" s="2">
        <f>AVERAGE(D3:D84)</f>
        <v>65.571939851851866</v>
      </c>
      <c r="L84" s="2">
        <f>AVERAGE(F3:F84)</f>
        <v>18.54</v>
      </c>
      <c r="P84" s="1"/>
      <c r="Q84" s="1"/>
    </row>
    <row r="85" spans="1:17" hidden="1" x14ac:dyDescent="0.3">
      <c r="A85" s="37">
        <v>42999</v>
      </c>
      <c r="B85" s="42">
        <v>15.16</v>
      </c>
      <c r="C85" s="42"/>
      <c r="D85" s="42">
        <v>107.47</v>
      </c>
      <c r="E85" s="42"/>
      <c r="F85" s="42">
        <v>10.1</v>
      </c>
      <c r="H85" s="12">
        <v>30</v>
      </c>
      <c r="I85" s="1">
        <v>50</v>
      </c>
      <c r="J85" s="2">
        <f>AVERAGE(B3:B85)</f>
        <v>12.746987951807235</v>
      </c>
      <c r="K85" s="2">
        <f>AVERAGE(D3:D85)</f>
        <v>66.082891804878059</v>
      </c>
      <c r="L85" s="2">
        <f>AVERAGE(F3:F85)</f>
        <v>18.138095238095236</v>
      </c>
      <c r="P85" s="1"/>
      <c r="Q85" s="1"/>
    </row>
    <row r="86" spans="1:17" hidden="1" x14ac:dyDescent="0.3">
      <c r="A86" s="37">
        <v>43000</v>
      </c>
      <c r="B86" s="42">
        <v>16.760000000000002</v>
      </c>
      <c r="C86" s="42"/>
      <c r="D86" s="42">
        <v>141.94999999999999</v>
      </c>
      <c r="E86" s="42"/>
      <c r="F86" s="42" t="s">
        <v>3</v>
      </c>
      <c r="H86" s="12">
        <v>30</v>
      </c>
      <c r="I86" s="1">
        <v>50</v>
      </c>
      <c r="J86" s="2">
        <f>AVERAGE(B3:B86)</f>
        <v>12.794761904761909</v>
      </c>
      <c r="K86" s="2">
        <f>AVERAGE(D3:D86)</f>
        <v>66.9969533493976</v>
      </c>
      <c r="L86" s="2">
        <f>AVERAGE(F3:F86)</f>
        <v>18.138095238095236</v>
      </c>
      <c r="P86" s="1"/>
      <c r="Q86" s="1"/>
    </row>
    <row r="87" spans="1:17" hidden="1" x14ac:dyDescent="0.3">
      <c r="A87" s="37">
        <v>43001</v>
      </c>
      <c r="B87" s="42">
        <v>24.55</v>
      </c>
      <c r="C87" s="42"/>
      <c r="D87" s="42">
        <v>91.16</v>
      </c>
      <c r="E87" s="42"/>
      <c r="F87" s="42">
        <v>21.4</v>
      </c>
      <c r="H87" s="12">
        <v>30</v>
      </c>
      <c r="I87" s="1">
        <v>50</v>
      </c>
      <c r="J87" s="2">
        <f>AVERAGE(B3:B87)</f>
        <v>12.933058823529416</v>
      </c>
      <c r="K87" s="2">
        <f>AVERAGE(D3:D87)</f>
        <v>67.284608666666671</v>
      </c>
      <c r="L87" s="2">
        <f>AVERAGE(F3:F87)</f>
        <v>18.286363636363635</v>
      </c>
      <c r="P87" s="1"/>
      <c r="Q87" s="1"/>
    </row>
    <row r="88" spans="1:17" hidden="1" x14ac:dyDescent="0.3">
      <c r="A88" s="37">
        <v>43002</v>
      </c>
      <c r="B88" s="42">
        <v>34.9</v>
      </c>
      <c r="C88" s="42"/>
      <c r="D88" s="42">
        <v>72.91</v>
      </c>
      <c r="E88" s="42"/>
      <c r="F88" s="42">
        <v>33</v>
      </c>
      <c r="H88" s="12">
        <v>30</v>
      </c>
      <c r="I88" s="1">
        <v>50</v>
      </c>
      <c r="J88" s="2">
        <f>AVERAGE(B3:B88)</f>
        <v>13.18848837209303</v>
      </c>
      <c r="K88" s="2">
        <f>AVERAGE(D3:D88)</f>
        <v>67.350789741176484</v>
      </c>
      <c r="L88" s="2">
        <f>AVERAGE(F3:F88)</f>
        <v>18.926086956521736</v>
      </c>
      <c r="P88" s="1"/>
      <c r="Q88" s="1"/>
    </row>
    <row r="89" spans="1:17" hidden="1" x14ac:dyDescent="0.3">
      <c r="A89" s="37">
        <v>43003</v>
      </c>
      <c r="B89" s="42">
        <v>24.05</v>
      </c>
      <c r="C89" s="42"/>
      <c r="D89" s="42">
        <v>87.19</v>
      </c>
      <c r="E89" s="42"/>
      <c r="F89" s="42">
        <v>27.3</v>
      </c>
      <c r="H89" s="12">
        <v>30</v>
      </c>
      <c r="I89" s="1">
        <v>50</v>
      </c>
      <c r="J89" s="2">
        <f>AVERAGE(B3:B89)</f>
        <v>13.313333333333338</v>
      </c>
      <c r="K89" s="2">
        <f>AVERAGE(D3:D89)</f>
        <v>67.58147823255814</v>
      </c>
      <c r="L89" s="2">
        <f>AVERAGE(F3:F89)</f>
        <v>19.274999999999999</v>
      </c>
      <c r="P89" s="1"/>
      <c r="Q89" s="1"/>
    </row>
    <row r="90" spans="1:17" hidden="1" x14ac:dyDescent="0.3">
      <c r="A90" s="37">
        <v>43004</v>
      </c>
      <c r="B90" s="42">
        <v>22.4</v>
      </c>
      <c r="C90" s="42"/>
      <c r="D90" s="42">
        <v>54.91</v>
      </c>
      <c r="E90" s="42"/>
      <c r="F90" s="42">
        <v>27.3</v>
      </c>
      <c r="H90" s="12">
        <v>30</v>
      </c>
      <c r="I90" s="1">
        <v>50</v>
      </c>
      <c r="J90" s="2">
        <f>AVERAGE(B3:B90)</f>
        <v>13.416590909090916</v>
      </c>
      <c r="K90" s="2">
        <f>AVERAGE(D3:D90)</f>
        <v>67.435829057471267</v>
      </c>
      <c r="L90" s="2">
        <f>AVERAGE(F3:F90)</f>
        <v>19.596</v>
      </c>
      <c r="P90" s="1"/>
      <c r="Q90" s="1"/>
    </row>
    <row r="91" spans="1:17" hidden="1" x14ac:dyDescent="0.3">
      <c r="A91" s="37">
        <v>43005</v>
      </c>
      <c r="B91" s="42">
        <v>40.21</v>
      </c>
      <c r="C91" s="42"/>
      <c r="D91" s="42">
        <v>37.56</v>
      </c>
      <c r="E91" s="42"/>
      <c r="F91" s="42">
        <v>30.5</v>
      </c>
      <c r="H91" s="12">
        <v>30</v>
      </c>
      <c r="I91" s="1">
        <v>50</v>
      </c>
      <c r="J91" s="2">
        <f>AVERAGE(B3:B91)</f>
        <v>13.717640449438209</v>
      </c>
      <c r="K91" s="2">
        <f>AVERAGE(D3:D91)</f>
        <v>67.096331000000006</v>
      </c>
      <c r="L91" s="2">
        <f>AVERAGE(F3:F91)</f>
        <v>20.015384615384615</v>
      </c>
      <c r="P91" s="1"/>
      <c r="Q91" s="1"/>
    </row>
    <row r="92" spans="1:17" hidden="1" x14ac:dyDescent="0.3">
      <c r="A92" s="37">
        <v>43006</v>
      </c>
      <c r="B92" s="42">
        <v>28.36</v>
      </c>
      <c r="C92" s="42"/>
      <c r="D92" s="42">
        <v>108.64</v>
      </c>
      <c r="E92" s="42"/>
      <c r="F92" s="42">
        <v>28.8</v>
      </c>
      <c r="H92" s="12">
        <v>30</v>
      </c>
      <c r="I92" s="1">
        <v>50</v>
      </c>
      <c r="J92" s="2">
        <f>AVERAGE(B3:B92)</f>
        <v>13.880333333333338</v>
      </c>
      <c r="K92" s="2">
        <f>AVERAGE(D3:D92)</f>
        <v>67.56311379775282</v>
      </c>
      <c r="L92" s="2">
        <f>AVERAGE(F3:F92)</f>
        <v>20.340740740740738</v>
      </c>
      <c r="P92" s="1"/>
      <c r="Q92" s="1"/>
    </row>
    <row r="93" spans="1:17" hidden="1" x14ac:dyDescent="0.3">
      <c r="A93" s="37">
        <v>43007</v>
      </c>
      <c r="B93" s="42">
        <v>10.029999999999999</v>
      </c>
      <c r="C93" s="42"/>
      <c r="D93" s="42">
        <v>66.33</v>
      </c>
      <c r="E93" s="42"/>
      <c r="F93" s="42">
        <v>17.5</v>
      </c>
      <c r="H93" s="12">
        <v>30</v>
      </c>
      <c r="I93" s="1">
        <v>50</v>
      </c>
      <c r="J93" s="2">
        <f>AVERAGE(B3:B93)</f>
        <v>13.838021978021983</v>
      </c>
      <c r="K93" s="2">
        <f>AVERAGE(D3:D93)</f>
        <v>67.549412533333339</v>
      </c>
      <c r="L93" s="2">
        <f>AVERAGE(F3:F93)</f>
        <v>20.23928571428571</v>
      </c>
      <c r="P93" s="1"/>
      <c r="Q93" s="1"/>
    </row>
    <row r="94" spans="1:17" hidden="1" x14ac:dyDescent="0.3">
      <c r="A94" s="37">
        <v>43008</v>
      </c>
      <c r="B94" s="42">
        <v>11.82</v>
      </c>
      <c r="C94" s="42"/>
      <c r="D94" s="42">
        <v>77.44</v>
      </c>
      <c r="E94" s="42"/>
      <c r="F94" s="42">
        <v>22.6</v>
      </c>
      <c r="H94" s="12">
        <v>30</v>
      </c>
      <c r="I94" s="1">
        <v>50</v>
      </c>
      <c r="J94" s="2">
        <f>AVERAGE(B3:B94)</f>
        <v>13.816086956521744</v>
      </c>
      <c r="K94" s="2">
        <f>AVERAGE(D3:D94)</f>
        <v>67.658100307692308</v>
      </c>
      <c r="L94" s="2">
        <f>AVERAGE(F3:F94)</f>
        <v>20.320689655172412</v>
      </c>
      <c r="P94" s="1"/>
      <c r="Q94" s="1"/>
    </row>
    <row r="95" spans="1:17" hidden="1" x14ac:dyDescent="0.3">
      <c r="A95" s="37">
        <v>43009</v>
      </c>
      <c r="B95" s="42">
        <v>18.23</v>
      </c>
      <c r="C95" s="42"/>
      <c r="D95" s="42">
        <v>32.549999999999997</v>
      </c>
      <c r="E95" s="42"/>
      <c r="F95" s="42">
        <v>23.9</v>
      </c>
      <c r="H95" s="12">
        <v>30</v>
      </c>
      <c r="I95" s="1">
        <v>50</v>
      </c>
      <c r="J95" s="2">
        <f>AVERAGE(B3:B95)</f>
        <v>13.863548387096779</v>
      </c>
      <c r="K95" s="2">
        <f>AVERAGE(D3:D95)</f>
        <v>67.276490521739134</v>
      </c>
      <c r="L95" s="2">
        <f>AVERAGE(F3:F95)</f>
        <v>20.439999999999998</v>
      </c>
      <c r="P95" s="1"/>
      <c r="Q95" s="1"/>
    </row>
    <row r="96" spans="1:17" hidden="1" x14ac:dyDescent="0.3">
      <c r="A96" s="37">
        <v>43010</v>
      </c>
      <c r="B96" s="42">
        <v>31.16</v>
      </c>
      <c r="C96" s="42"/>
      <c r="D96" s="42">
        <v>46.9</v>
      </c>
      <c r="E96" s="42"/>
      <c r="F96" s="42">
        <v>22.5</v>
      </c>
      <c r="H96" s="12">
        <v>30</v>
      </c>
      <c r="I96" s="1">
        <v>50</v>
      </c>
      <c r="J96" s="2">
        <f>AVERAGE(B3:B96)</f>
        <v>14.047553191489367</v>
      </c>
      <c r="K96" s="2">
        <f>AVERAGE(D3:D96)</f>
        <v>67.05738847311828</v>
      </c>
      <c r="L96" s="2">
        <f>AVERAGE(F3:F96)</f>
        <v>20.506451612903223</v>
      </c>
      <c r="P96" s="1"/>
      <c r="Q96" s="1"/>
    </row>
    <row r="97" spans="1:17" hidden="1" x14ac:dyDescent="0.3">
      <c r="A97" s="37">
        <v>43011</v>
      </c>
      <c r="B97" s="42">
        <v>27.1</v>
      </c>
      <c r="C97" s="42"/>
      <c r="D97" s="42">
        <v>39.4</v>
      </c>
      <c r="E97" s="42"/>
      <c r="F97" s="42">
        <v>20.6</v>
      </c>
      <c r="H97" s="12">
        <v>30</v>
      </c>
      <c r="I97" s="1">
        <v>50</v>
      </c>
      <c r="J97" s="2">
        <f>AVERAGE(B3:B97)</f>
        <v>14.184947368421057</v>
      </c>
      <c r="K97" s="2">
        <f>AVERAGE(D3:D97)</f>
        <v>66.763160936170209</v>
      </c>
      <c r="L97" s="2">
        <f>AVERAGE(F3:F97)</f>
        <v>20.509374999999999</v>
      </c>
      <c r="P97" s="1"/>
      <c r="Q97" s="1"/>
    </row>
    <row r="98" spans="1:17" hidden="1" x14ac:dyDescent="0.3">
      <c r="A98" s="37">
        <v>43012</v>
      </c>
      <c r="B98" s="42">
        <v>20.55</v>
      </c>
      <c r="C98" s="42"/>
      <c r="D98" s="42">
        <v>44.02</v>
      </c>
      <c r="E98" s="42"/>
      <c r="F98" s="42">
        <v>18.5</v>
      </c>
      <c r="H98" s="12">
        <v>30</v>
      </c>
      <c r="I98" s="1">
        <v>50</v>
      </c>
      <c r="J98" s="2">
        <f>AVERAGE(B3:B98)</f>
        <v>14.251250000000004</v>
      </c>
      <c r="K98" s="2">
        <f>AVERAGE(D3:D98)</f>
        <v>66.523759242105271</v>
      </c>
      <c r="L98" s="2">
        <f>AVERAGE(F3:F98)</f>
        <v>20.448484848484846</v>
      </c>
      <c r="P98" s="1"/>
      <c r="Q98" s="1"/>
    </row>
    <row r="99" spans="1:17" hidden="1" x14ac:dyDescent="0.3">
      <c r="A99" s="37">
        <v>43013</v>
      </c>
      <c r="B99" s="42">
        <v>13.8</v>
      </c>
      <c r="C99" s="42"/>
      <c r="D99" s="42">
        <v>16</v>
      </c>
      <c r="E99" s="42"/>
      <c r="F99" s="42">
        <v>14</v>
      </c>
      <c r="H99" s="12">
        <v>30</v>
      </c>
      <c r="I99" s="1">
        <v>50</v>
      </c>
      <c r="J99" s="2">
        <f>AVERAGE(B3:B99)</f>
        <v>14.246597938144333</v>
      </c>
      <c r="K99" s="2">
        <f>AVERAGE(D3:D99)</f>
        <v>65.99747008333334</v>
      </c>
      <c r="L99" s="2">
        <f>AVERAGE(F3:F99)</f>
        <v>20.258823529411764</v>
      </c>
      <c r="P99" s="1"/>
      <c r="Q99" s="1"/>
    </row>
    <row r="100" spans="1:17" hidden="1" x14ac:dyDescent="0.3">
      <c r="A100" s="37">
        <v>43014</v>
      </c>
      <c r="B100" s="42">
        <v>19.95</v>
      </c>
      <c r="C100" s="42"/>
      <c r="D100" s="42">
        <v>29.79</v>
      </c>
      <c r="E100" s="42"/>
      <c r="F100" s="42">
        <v>27.8</v>
      </c>
      <c r="H100" s="12">
        <v>30</v>
      </c>
      <c r="I100" s="1">
        <v>50</v>
      </c>
      <c r="J100" s="2">
        <f>AVERAGE(B3:B100)</f>
        <v>14.304795918367351</v>
      </c>
      <c r="K100" s="2">
        <f>AVERAGE(D3:D100)</f>
        <v>65.624197195876292</v>
      </c>
      <c r="L100" s="2">
        <f>AVERAGE(F3:F100)</f>
        <v>20.474285714285713</v>
      </c>
      <c r="P100" s="1"/>
      <c r="Q100" s="1"/>
    </row>
    <row r="101" spans="1:17" hidden="1" x14ac:dyDescent="0.3">
      <c r="A101" s="37">
        <v>43015</v>
      </c>
      <c r="B101" s="42">
        <v>17.32</v>
      </c>
      <c r="C101" s="42"/>
      <c r="D101" s="42">
        <v>15.98</v>
      </c>
      <c r="E101" s="42"/>
      <c r="F101" s="42">
        <v>18.7</v>
      </c>
      <c r="H101" s="12">
        <v>30</v>
      </c>
      <c r="I101" s="1">
        <v>50</v>
      </c>
      <c r="J101" s="2">
        <f>AVERAGE(B3:B101)</f>
        <v>14.335252525252528</v>
      </c>
      <c r="K101" s="2">
        <f>AVERAGE(D3:D101)</f>
        <v>65.117623755102045</v>
      </c>
      <c r="L101" s="2">
        <f>AVERAGE(F3:F101)</f>
        <v>20.424999999999997</v>
      </c>
      <c r="P101" s="1"/>
      <c r="Q101" s="1"/>
    </row>
    <row r="102" spans="1:17" hidden="1" x14ac:dyDescent="0.3">
      <c r="A102" s="37">
        <v>43016</v>
      </c>
      <c r="B102" s="42">
        <v>18.37</v>
      </c>
      <c r="C102" s="42"/>
      <c r="D102" s="42">
        <v>33.65</v>
      </c>
      <c r="E102" s="42"/>
      <c r="F102" s="42">
        <v>18.5</v>
      </c>
      <c r="H102" s="12">
        <v>30</v>
      </c>
      <c r="I102" s="1">
        <v>50</v>
      </c>
      <c r="J102" s="2">
        <f>AVERAGE(B3:B102)</f>
        <v>14.375600000000002</v>
      </c>
      <c r="K102" s="2">
        <f>AVERAGE(D3:D102)</f>
        <v>64.79976896969697</v>
      </c>
      <c r="L102" s="2">
        <f>AVERAGE(F3:F102)</f>
        <v>20.37297297297297</v>
      </c>
      <c r="P102" s="1"/>
      <c r="Q102" s="1"/>
    </row>
    <row r="103" spans="1:17" hidden="1" x14ac:dyDescent="0.3">
      <c r="A103" s="37">
        <v>43017</v>
      </c>
      <c r="B103" s="42">
        <v>12.08</v>
      </c>
      <c r="C103" s="42"/>
      <c r="D103" s="42">
        <v>86.5</v>
      </c>
      <c r="E103" s="42"/>
      <c r="F103" s="42">
        <v>14.3</v>
      </c>
      <c r="H103" s="12">
        <v>30</v>
      </c>
      <c r="I103" s="1">
        <v>50</v>
      </c>
      <c r="J103" s="2">
        <f>AVERAGE(B3:B103)</f>
        <v>14.352871287128714</v>
      </c>
      <c r="K103" s="2">
        <f>AVERAGE(D3:D103)</f>
        <v>65.01677128</v>
      </c>
      <c r="L103" s="2">
        <f>AVERAGE(F3:F103)</f>
        <v>20.213157894736838</v>
      </c>
      <c r="P103" s="1"/>
      <c r="Q103" s="1"/>
    </row>
    <row r="104" spans="1:17" hidden="1" x14ac:dyDescent="0.3">
      <c r="A104" s="37">
        <v>43018</v>
      </c>
      <c r="B104" s="42">
        <v>26.93</v>
      </c>
      <c r="C104" s="42"/>
      <c r="D104" s="42">
        <v>31.16</v>
      </c>
      <c r="E104" s="42"/>
      <c r="F104" s="42">
        <v>28.4</v>
      </c>
      <c r="H104" s="12">
        <v>30</v>
      </c>
      <c r="I104" s="1">
        <v>50</v>
      </c>
      <c r="J104" s="2">
        <f>AVERAGE(B3:B104)</f>
        <v>14.476176470588237</v>
      </c>
      <c r="K104" s="2">
        <f>AVERAGE(D3:D104)</f>
        <v>64.681555722772273</v>
      </c>
      <c r="L104" s="2">
        <f>AVERAGE(F3:F104)</f>
        <v>20.42307692307692</v>
      </c>
      <c r="P104" s="1"/>
      <c r="Q104" s="1"/>
    </row>
    <row r="105" spans="1:17" hidden="1" x14ac:dyDescent="0.3">
      <c r="A105" s="37">
        <v>43019</v>
      </c>
      <c r="B105" s="42">
        <v>18.97</v>
      </c>
      <c r="C105" s="42"/>
      <c r="D105" s="42">
        <v>74.260000000000005</v>
      </c>
      <c r="E105" s="42"/>
      <c r="F105" s="42">
        <v>16.5</v>
      </c>
      <c r="H105" s="12">
        <v>30</v>
      </c>
      <c r="I105" s="1">
        <v>50</v>
      </c>
      <c r="J105" s="2">
        <f>AVERAGE(B3:B105)</f>
        <v>14.51980582524272</v>
      </c>
      <c r="K105" s="2">
        <f>AVERAGE(D3:D105)</f>
        <v>64.775462039215682</v>
      </c>
      <c r="L105" s="2">
        <f>AVERAGE(F3:F105)</f>
        <v>20.324999999999996</v>
      </c>
      <c r="P105" s="1"/>
      <c r="Q105" s="1"/>
    </row>
    <row r="106" spans="1:17" hidden="1" x14ac:dyDescent="0.3">
      <c r="A106" s="37">
        <v>43020</v>
      </c>
      <c r="B106" s="42">
        <v>11.67</v>
      </c>
      <c r="C106" s="42"/>
      <c r="D106" s="42">
        <v>76.44</v>
      </c>
      <c r="E106" s="42"/>
      <c r="F106" s="42">
        <v>13.2</v>
      </c>
      <c r="H106" s="12">
        <v>30</v>
      </c>
      <c r="I106" s="1">
        <v>50</v>
      </c>
      <c r="J106" s="2">
        <f>AVERAGE(B3:B106)</f>
        <v>14.492403846153849</v>
      </c>
      <c r="K106" s="2">
        <f>AVERAGE(D3:D106)</f>
        <v>64.888709980582519</v>
      </c>
      <c r="L106" s="2">
        <f>AVERAGE(F3:F106)</f>
        <v>20.151219512195119</v>
      </c>
      <c r="P106" s="1"/>
      <c r="Q106" s="1"/>
    </row>
    <row r="107" spans="1:17" hidden="1" x14ac:dyDescent="0.3">
      <c r="A107" s="37">
        <v>43021</v>
      </c>
      <c r="B107" s="42">
        <v>27.07</v>
      </c>
      <c r="C107" s="42"/>
      <c r="D107" s="42">
        <v>46.56</v>
      </c>
      <c r="E107" s="42"/>
      <c r="F107" s="42">
        <v>24.5</v>
      </c>
      <c r="H107" s="12">
        <v>30</v>
      </c>
      <c r="I107" s="1">
        <v>50</v>
      </c>
      <c r="J107" s="2">
        <f>AVERAGE(B3:B107)</f>
        <v>14.612190476190477</v>
      </c>
      <c r="K107" s="2">
        <f>AVERAGE(D3:D107)</f>
        <v>64.712472384615381</v>
      </c>
      <c r="L107" s="2">
        <f>AVERAGE(F3:F107)</f>
        <v>20.254761904761903</v>
      </c>
      <c r="P107" s="1"/>
      <c r="Q107" s="1"/>
    </row>
    <row r="108" spans="1:17" hidden="1" x14ac:dyDescent="0.3">
      <c r="A108" s="37">
        <v>43022</v>
      </c>
      <c r="B108" s="42">
        <v>15.76</v>
      </c>
      <c r="C108" s="42"/>
      <c r="D108" s="42">
        <v>15.43</v>
      </c>
      <c r="E108" s="42"/>
      <c r="F108" s="42">
        <v>17</v>
      </c>
      <c r="H108" s="12">
        <v>30</v>
      </c>
      <c r="I108" s="1">
        <v>50</v>
      </c>
      <c r="J108" s="2">
        <f>AVERAGE(B3:B108)</f>
        <v>14.623018867924531</v>
      </c>
      <c r="K108" s="2">
        <f>AVERAGE(D3:D108)</f>
        <v>64.243115504761903</v>
      </c>
      <c r="L108" s="2">
        <f>AVERAGE(F3:F108)</f>
        <v>20.17906976744186</v>
      </c>
      <c r="P108" s="1"/>
      <c r="Q108" s="1"/>
    </row>
    <row r="109" spans="1:17" hidden="1" x14ac:dyDescent="0.3">
      <c r="A109" s="37">
        <v>43023</v>
      </c>
      <c r="B109" s="42">
        <v>10.1</v>
      </c>
      <c r="C109" s="42"/>
      <c r="D109" s="42">
        <v>9.8699999999999992</v>
      </c>
      <c r="E109" s="42"/>
      <c r="F109" s="42">
        <v>7.58</v>
      </c>
      <c r="H109" s="12">
        <v>30</v>
      </c>
      <c r="I109" s="1">
        <v>50</v>
      </c>
      <c r="J109" s="2">
        <f>AVERAGE(B3:B109)</f>
        <v>14.580747663551403</v>
      </c>
      <c r="K109" s="2">
        <f>AVERAGE(D3:D109)</f>
        <v>63.730161584905659</v>
      </c>
      <c r="L109" s="2">
        <f>AVERAGE(F3:F109)</f>
        <v>19.892727272727271</v>
      </c>
      <c r="P109" s="1"/>
      <c r="Q109" s="1"/>
    </row>
    <row r="110" spans="1:17" hidden="1" x14ac:dyDescent="0.3">
      <c r="A110" s="37">
        <v>43024</v>
      </c>
      <c r="B110" s="42">
        <v>25.1</v>
      </c>
      <c r="C110" s="42"/>
      <c r="D110" s="42">
        <v>16.510000000000002</v>
      </c>
      <c r="E110" s="42"/>
      <c r="F110" s="42">
        <v>13</v>
      </c>
      <c r="H110" s="12">
        <v>30</v>
      </c>
      <c r="I110" s="1">
        <v>50</v>
      </c>
      <c r="J110" s="2">
        <f>AVERAGE(B3:B110)</f>
        <v>14.678148148148148</v>
      </c>
      <c r="K110" s="2">
        <f>AVERAGE(D3:D110)</f>
        <v>63.288851663551398</v>
      </c>
      <c r="L110" s="2">
        <f>AVERAGE(F3:F110)</f>
        <v>19.739555555555555</v>
      </c>
      <c r="P110" s="1"/>
      <c r="Q110" s="1"/>
    </row>
    <row r="111" spans="1:17" hidden="1" x14ac:dyDescent="0.3">
      <c r="A111" s="37">
        <v>43025</v>
      </c>
      <c r="B111" s="42">
        <v>17.079999999999998</v>
      </c>
      <c r="C111" s="42"/>
      <c r="D111" s="42">
        <v>26.08</v>
      </c>
      <c r="E111" s="42"/>
      <c r="F111" s="42">
        <v>12.9</v>
      </c>
      <c r="H111" s="12">
        <v>30</v>
      </c>
      <c r="I111" s="1">
        <v>50</v>
      </c>
      <c r="J111" s="2">
        <f>AVERAGE(B3:B111)</f>
        <v>14.700183486238531</v>
      </c>
      <c r="K111" s="2">
        <f>AVERAGE(D3:D111)</f>
        <v>62.944325259259259</v>
      </c>
      <c r="L111" s="2">
        <f>AVERAGE(F3:F111)</f>
        <v>19.590869565217389</v>
      </c>
      <c r="P111" s="1"/>
      <c r="Q111" s="1"/>
    </row>
    <row r="112" spans="1:17" hidden="1" x14ac:dyDescent="0.3">
      <c r="A112" s="37">
        <v>43026</v>
      </c>
      <c r="B112" s="42">
        <v>18.22</v>
      </c>
      <c r="C112" s="42"/>
      <c r="D112" s="42">
        <v>21.49</v>
      </c>
      <c r="E112" s="42"/>
      <c r="F112" s="42">
        <v>13.5</v>
      </c>
      <c r="H112" s="12">
        <v>30</v>
      </c>
      <c r="I112" s="1">
        <v>50</v>
      </c>
      <c r="J112" s="2">
        <f>AVERAGE(B3:B112)</f>
        <v>14.732181818181818</v>
      </c>
      <c r="K112" s="2">
        <f>AVERAGE(D3:D112)</f>
        <v>62.564010348623846</v>
      </c>
      <c r="L112" s="2">
        <f>AVERAGE(F3:F112)</f>
        <v>19.461276595744678</v>
      </c>
      <c r="P112" s="1"/>
      <c r="Q112" s="1"/>
    </row>
    <row r="113" spans="1:17" hidden="1" x14ac:dyDescent="0.3">
      <c r="A113" s="37">
        <v>43027</v>
      </c>
      <c r="B113" s="42">
        <v>16.61</v>
      </c>
      <c r="C113" s="42"/>
      <c r="D113" s="42">
        <v>77.099999999999994</v>
      </c>
      <c r="E113" s="42"/>
      <c r="F113" s="42">
        <v>19.5</v>
      </c>
      <c r="H113" s="12">
        <v>30</v>
      </c>
      <c r="I113" s="1">
        <v>50</v>
      </c>
      <c r="J113" s="2">
        <f>AVERAGE(B3:B113)</f>
        <v>14.749099099099098</v>
      </c>
      <c r="K113" s="2">
        <f>AVERAGE(D3:D113)</f>
        <v>62.69615570909091</v>
      </c>
      <c r="L113" s="2">
        <f>AVERAGE(F3:F113)</f>
        <v>19.462083333333332</v>
      </c>
      <c r="P113" s="1"/>
      <c r="Q113" s="1"/>
    </row>
    <row r="114" spans="1:17" hidden="1" x14ac:dyDescent="0.3">
      <c r="A114" s="37">
        <v>43028</v>
      </c>
      <c r="B114" s="42">
        <v>9.68</v>
      </c>
      <c r="C114" s="42"/>
      <c r="D114" s="42">
        <v>72.94</v>
      </c>
      <c r="E114" s="42"/>
      <c r="F114" s="42">
        <v>27.1</v>
      </c>
      <c r="H114" s="12">
        <v>30</v>
      </c>
      <c r="I114" s="1">
        <v>50</v>
      </c>
      <c r="J114" s="2">
        <f>AVERAGE(B3:B114)</f>
        <v>14.703839285714285</v>
      </c>
      <c r="K114" s="2">
        <f>AVERAGE(D3:D114)</f>
        <v>62.788442594594592</v>
      </c>
      <c r="L114" s="2">
        <f>AVERAGE(F3:F114)</f>
        <v>19.61795918367347</v>
      </c>
      <c r="P114" s="1"/>
      <c r="Q114" s="1"/>
    </row>
    <row r="115" spans="1:17" hidden="1" x14ac:dyDescent="0.3">
      <c r="A115" s="37">
        <v>43029</v>
      </c>
      <c r="B115" s="42">
        <v>16.850000000000001</v>
      </c>
      <c r="C115" s="42"/>
      <c r="D115" s="42">
        <v>15.19</v>
      </c>
      <c r="E115" s="42"/>
      <c r="F115" s="42">
        <v>15.1</v>
      </c>
      <c r="H115" s="12">
        <v>30</v>
      </c>
      <c r="I115" s="1">
        <v>50</v>
      </c>
      <c r="J115" s="2">
        <f>AVERAGE(B3:B115)</f>
        <v>14.722831858407078</v>
      </c>
      <c r="K115" s="2">
        <f>AVERAGE(D3:D115)</f>
        <v>62.363456499999991</v>
      </c>
      <c r="L115" s="2">
        <f>AVERAGE(F3:F115)</f>
        <v>19.5276</v>
      </c>
      <c r="P115" s="1"/>
      <c r="Q115" s="1"/>
    </row>
    <row r="116" spans="1:17" hidden="1" x14ac:dyDescent="0.3">
      <c r="A116" s="37">
        <v>43030</v>
      </c>
      <c r="B116" s="42">
        <v>11.03</v>
      </c>
      <c r="C116" s="42"/>
      <c r="D116" s="42">
        <v>15.97</v>
      </c>
      <c r="E116" s="42"/>
      <c r="F116" s="42">
        <v>9.84</v>
      </c>
      <c r="H116" s="12">
        <v>30</v>
      </c>
      <c r="I116" s="1">
        <v>50</v>
      </c>
      <c r="J116" s="2">
        <f>AVERAGE(B3:B116)</f>
        <v>14.690438596491227</v>
      </c>
      <c r="K116" s="2">
        <f>AVERAGE(D3:D116)</f>
        <v>61.952894938053092</v>
      </c>
      <c r="L116" s="2">
        <f>AVERAGE(F3:F116)</f>
        <v>19.337647058823531</v>
      </c>
      <c r="P116" s="1"/>
      <c r="Q116" s="1"/>
    </row>
    <row r="117" spans="1:17" hidden="1" x14ac:dyDescent="0.3">
      <c r="A117" s="37">
        <v>43031</v>
      </c>
      <c r="B117" s="42">
        <v>9.84</v>
      </c>
      <c r="C117" s="42"/>
      <c r="D117" s="42">
        <v>8.82</v>
      </c>
      <c r="E117" s="42"/>
      <c r="F117" s="42">
        <v>8.15</v>
      </c>
      <c r="H117" s="12">
        <v>30</v>
      </c>
      <c r="I117" s="1">
        <v>50</v>
      </c>
      <c r="J117" s="2">
        <f>AVERAGE(B3:B117)</f>
        <v>14.648260869565215</v>
      </c>
      <c r="K117" s="2">
        <f>AVERAGE(D3:D117)</f>
        <v>61.486816912280695</v>
      </c>
      <c r="L117" s="2">
        <f>AVERAGE(F3:F117)</f>
        <v>19.122499999999999</v>
      </c>
      <c r="P117" s="1"/>
      <c r="Q117" s="1"/>
    </row>
    <row r="118" spans="1:17" hidden="1" x14ac:dyDescent="0.3">
      <c r="A118" s="37">
        <v>43032</v>
      </c>
      <c r="B118" s="42">
        <v>10.220000000000001</v>
      </c>
      <c r="C118" s="42"/>
      <c r="D118" s="42">
        <v>27.09</v>
      </c>
      <c r="E118" s="42"/>
      <c r="F118" s="42">
        <v>9.5</v>
      </c>
      <c r="H118" s="12">
        <v>30</v>
      </c>
      <c r="I118" s="1">
        <v>50</v>
      </c>
      <c r="J118" s="2">
        <f>AVERAGE(B3:B118)</f>
        <v>14.61008620689655</v>
      </c>
      <c r="K118" s="2">
        <f>AVERAGE(D3:D118)</f>
        <v>61.187714156521736</v>
      </c>
      <c r="L118" s="2">
        <f>AVERAGE(F3:F118)</f>
        <v>18.940943396226416</v>
      </c>
      <c r="P118" s="1"/>
      <c r="Q118" s="1"/>
    </row>
    <row r="119" spans="1:17" hidden="1" x14ac:dyDescent="0.3">
      <c r="A119" s="37">
        <v>43033</v>
      </c>
      <c r="B119" s="42">
        <v>10.65</v>
      </c>
      <c r="C119" s="42"/>
      <c r="D119" s="42">
        <v>145</v>
      </c>
      <c r="E119" s="42"/>
      <c r="F119" s="42">
        <v>13.1</v>
      </c>
      <c r="H119" s="12">
        <v>30</v>
      </c>
      <c r="I119" s="1">
        <v>50</v>
      </c>
      <c r="J119" s="2">
        <f>AVERAGE(B3:B119)</f>
        <v>14.576239316239315</v>
      </c>
      <c r="K119" s="2">
        <f>AVERAGE(D3:D119)</f>
        <v>61.910233862068957</v>
      </c>
      <c r="L119" s="2">
        <f>AVERAGE(F3:F119)</f>
        <v>18.832777777777778</v>
      </c>
      <c r="P119" s="1"/>
      <c r="Q119" s="1"/>
    </row>
    <row r="120" spans="1:17" hidden="1" x14ac:dyDescent="0.3">
      <c r="A120" s="37">
        <v>43034</v>
      </c>
      <c r="B120" s="42">
        <v>18.829999999999998</v>
      </c>
      <c r="C120" s="42"/>
      <c r="D120" s="42">
        <v>63.99</v>
      </c>
      <c r="E120" s="42"/>
      <c r="F120" s="42">
        <v>18.2</v>
      </c>
      <c r="H120" s="12">
        <v>30</v>
      </c>
      <c r="I120" s="1">
        <v>50</v>
      </c>
      <c r="J120" s="2">
        <f>AVERAGE(B3:B120)</f>
        <v>14.612288135593218</v>
      </c>
      <c r="K120" s="2">
        <f>AVERAGE(D3:D120)</f>
        <v>61.928009641025632</v>
      </c>
      <c r="L120" s="2">
        <f>AVERAGE(F3:F120)</f>
        <v>18.821272727272728</v>
      </c>
      <c r="P120" s="1"/>
      <c r="Q120" s="1"/>
    </row>
    <row r="121" spans="1:17" hidden="1" x14ac:dyDescent="0.3">
      <c r="A121" s="37">
        <v>43035</v>
      </c>
      <c r="B121" s="42">
        <v>13.36</v>
      </c>
      <c r="C121" s="42"/>
      <c r="D121" s="42">
        <v>27.46</v>
      </c>
      <c r="E121" s="42"/>
      <c r="F121" s="42">
        <v>12.9</v>
      </c>
      <c r="H121" s="12">
        <v>30</v>
      </c>
      <c r="I121" s="1">
        <v>50</v>
      </c>
      <c r="J121" s="2">
        <f>AVERAGE(B3:B121)</f>
        <v>14.601764705882351</v>
      </c>
      <c r="K121" s="2">
        <f>AVERAGE(D3:D121)</f>
        <v>61.635907864406768</v>
      </c>
      <c r="L121" s="2">
        <f>AVERAGE(F3:F121)</f>
        <v>18.715535714285718</v>
      </c>
      <c r="P121" s="1"/>
      <c r="Q121" s="1"/>
    </row>
    <row r="122" spans="1:17" hidden="1" x14ac:dyDescent="0.3">
      <c r="A122" s="37">
        <v>43036</v>
      </c>
      <c r="B122" s="42">
        <v>14.45</v>
      </c>
      <c r="C122" s="42"/>
      <c r="D122" s="42">
        <v>23.97</v>
      </c>
      <c r="E122" s="42"/>
      <c r="F122" s="42">
        <v>9.2899999999999991</v>
      </c>
      <c r="H122" s="12">
        <v>30</v>
      </c>
      <c r="I122" s="1">
        <v>50</v>
      </c>
      <c r="J122" s="2">
        <f>AVERAGE(B3:B122)</f>
        <v>14.600499999999998</v>
      </c>
      <c r="K122" s="2">
        <f>AVERAGE(D3:D122)</f>
        <v>61.319387630252095</v>
      </c>
      <c r="L122" s="2">
        <f>AVERAGE(F3:F122)</f>
        <v>18.550175438596494</v>
      </c>
      <c r="P122" s="1"/>
      <c r="Q122" s="1"/>
    </row>
    <row r="123" spans="1:17" hidden="1" x14ac:dyDescent="0.3">
      <c r="A123" s="37">
        <v>43037</v>
      </c>
      <c r="B123" s="42">
        <v>11.2</v>
      </c>
      <c r="C123" s="42"/>
      <c r="D123" s="42">
        <v>51.2</v>
      </c>
      <c r="E123" s="42"/>
      <c r="F123" s="42">
        <v>9.31</v>
      </c>
      <c r="H123" s="12">
        <v>30</v>
      </c>
      <c r="I123" s="1">
        <v>50</v>
      </c>
      <c r="J123" s="2">
        <f>AVERAGE(B3:B123)</f>
        <v>14.572396694214873</v>
      </c>
      <c r="K123" s="2">
        <f>AVERAGE(D3:D123)</f>
        <v>61.23505939999999</v>
      </c>
      <c r="L123" s="2">
        <f>AVERAGE(F3:F123)</f>
        <v>18.390862068965518</v>
      </c>
      <c r="P123" s="1"/>
      <c r="Q123" s="1"/>
    </row>
    <row r="124" spans="1:17" hidden="1" x14ac:dyDescent="0.3">
      <c r="A124" s="37">
        <v>43038</v>
      </c>
      <c r="B124" s="42">
        <v>15.18</v>
      </c>
      <c r="C124" s="42"/>
      <c r="D124" s="42">
        <v>154.27000000000001</v>
      </c>
      <c r="E124" s="42"/>
      <c r="F124" s="42">
        <v>19</v>
      </c>
      <c r="H124" s="12">
        <v>30</v>
      </c>
      <c r="I124" s="1">
        <v>50</v>
      </c>
      <c r="J124" s="2">
        <f>AVERAGE(B3:B124)</f>
        <v>14.577377049180326</v>
      </c>
      <c r="K124" s="2">
        <f>AVERAGE(D3:D124)</f>
        <v>62.003943206611567</v>
      </c>
      <c r="L124" s="2">
        <f>AVERAGE(F3:F124)</f>
        <v>18.401186440677968</v>
      </c>
      <c r="P124" s="1"/>
      <c r="Q124" s="1"/>
    </row>
    <row r="125" spans="1:17" hidden="1" x14ac:dyDescent="0.3">
      <c r="A125" s="37">
        <v>43039</v>
      </c>
      <c r="B125" s="42">
        <v>13.73</v>
      </c>
      <c r="C125" s="42"/>
      <c r="D125" s="42">
        <v>33.07</v>
      </c>
      <c r="E125" s="42"/>
      <c r="F125" s="42">
        <v>15.8</v>
      </c>
      <c r="H125" s="12">
        <v>30</v>
      </c>
      <c r="I125" s="1">
        <v>50</v>
      </c>
      <c r="J125" s="2">
        <f>AVERAGE(B3:B125)</f>
        <v>14.570487804878047</v>
      </c>
      <c r="K125" s="2">
        <f>AVERAGE(D3:D125)</f>
        <v>61.766779737704908</v>
      </c>
      <c r="L125" s="2">
        <f>AVERAGE(F3:F125)</f>
        <v>18.357833333333335</v>
      </c>
      <c r="P125" s="1"/>
      <c r="Q125" s="1"/>
    </row>
    <row r="126" spans="1:17" hidden="1" x14ac:dyDescent="0.3">
      <c r="A126" s="37">
        <v>43040</v>
      </c>
      <c r="B126" s="42">
        <v>20.8</v>
      </c>
      <c r="C126" s="42"/>
      <c r="D126" s="42">
        <v>26.94</v>
      </c>
      <c r="E126" s="42"/>
      <c r="F126" s="42">
        <v>17.100000000000001</v>
      </c>
      <c r="H126" s="12">
        <v>30</v>
      </c>
      <c r="I126" s="1">
        <v>50</v>
      </c>
      <c r="J126" s="2">
        <f>AVERAGE(B3:B126)</f>
        <v>14.620725806451611</v>
      </c>
      <c r="K126" s="2">
        <f>AVERAGE(D3:D126)</f>
        <v>61.483635186991862</v>
      </c>
      <c r="L126" s="2">
        <f>AVERAGE(F3:F126)</f>
        <v>18.337213114754096</v>
      </c>
      <c r="P126" s="1"/>
      <c r="Q126" s="1"/>
    </row>
    <row r="127" spans="1:17" hidden="1" x14ac:dyDescent="0.3">
      <c r="A127" s="37">
        <v>43041</v>
      </c>
      <c r="B127" s="42">
        <v>24.64</v>
      </c>
      <c r="C127" s="42"/>
      <c r="D127" s="42">
        <v>38.340000000000003</v>
      </c>
      <c r="E127" s="42"/>
      <c r="F127" s="42">
        <v>20.9</v>
      </c>
      <c r="H127" s="12">
        <v>30</v>
      </c>
      <c r="I127" s="1">
        <v>50</v>
      </c>
      <c r="J127" s="2">
        <f>AVERAGE(B3:B127)</f>
        <v>14.70088</v>
      </c>
      <c r="K127" s="2">
        <f>AVERAGE(D3:D127)</f>
        <v>61.296992967741929</v>
      </c>
      <c r="L127" s="2">
        <f>AVERAGE(F3:F127)</f>
        <v>18.378548387096775</v>
      </c>
      <c r="P127" s="1"/>
      <c r="Q127" s="1"/>
    </row>
    <row r="128" spans="1:17" hidden="1" x14ac:dyDescent="0.3">
      <c r="A128" s="37">
        <v>43042</v>
      </c>
      <c r="B128" s="42">
        <v>21.97</v>
      </c>
      <c r="C128" s="42"/>
      <c r="D128" s="42">
        <v>33.11</v>
      </c>
      <c r="E128" s="42"/>
      <c r="F128" s="42">
        <v>15.7</v>
      </c>
      <c r="H128" s="12">
        <v>30</v>
      </c>
      <c r="I128" s="1">
        <v>50</v>
      </c>
      <c r="J128" s="2">
        <f>AVERAGE(B3:B128)</f>
        <v>14.758571428571427</v>
      </c>
      <c r="K128" s="2">
        <f>AVERAGE(D3:D128)</f>
        <v>61.071497023999989</v>
      </c>
      <c r="L128" s="2">
        <f>AVERAGE(F3:F128)</f>
        <v>18.336031746031747</v>
      </c>
      <c r="P128" s="1"/>
      <c r="Q128" s="1"/>
    </row>
    <row r="129" spans="1:17" hidden="1" x14ac:dyDescent="0.3">
      <c r="A129" s="37">
        <v>43043</v>
      </c>
      <c r="B129" s="42">
        <v>22.55</v>
      </c>
      <c r="C129" s="42"/>
      <c r="D129" s="42">
        <v>20.38</v>
      </c>
      <c r="E129" s="42"/>
      <c r="F129" s="42">
        <v>15.8</v>
      </c>
      <c r="H129" s="12">
        <v>30</v>
      </c>
      <c r="I129" s="1">
        <v>50</v>
      </c>
      <c r="J129" s="2">
        <f>AVERAGE(B3:B129)</f>
        <v>14.819921259842518</v>
      </c>
      <c r="K129" s="2">
        <f>AVERAGE(D3:D129)</f>
        <v>60.748548634920624</v>
      </c>
      <c r="L129" s="2">
        <f>AVERAGE(F3:F129)</f>
        <v>18.29640625</v>
      </c>
      <c r="P129" s="1"/>
      <c r="Q129" s="1"/>
    </row>
    <row r="130" spans="1:17" hidden="1" x14ac:dyDescent="0.3">
      <c r="A130" s="37">
        <v>43044</v>
      </c>
      <c r="B130" s="42">
        <v>6.88</v>
      </c>
      <c r="C130" s="42"/>
      <c r="D130" s="42">
        <v>6.12</v>
      </c>
      <c r="E130" s="42"/>
      <c r="F130" s="42">
        <v>4.4800000000000004</v>
      </c>
      <c r="H130" s="12">
        <v>30</v>
      </c>
      <c r="I130" s="1">
        <v>50</v>
      </c>
      <c r="J130" s="2">
        <f>AVERAGE(B3:B130)</f>
        <v>14.757890625</v>
      </c>
      <c r="K130" s="2">
        <f>AVERAGE(D3:D130)</f>
        <v>60.318402582677152</v>
      </c>
      <c r="L130" s="2">
        <f>AVERAGE(F3:F130)</f>
        <v>18.083846153846153</v>
      </c>
      <c r="P130" s="1"/>
      <c r="Q130" s="1"/>
    </row>
    <row r="131" spans="1:17" hidden="1" x14ac:dyDescent="0.3">
      <c r="A131" s="37">
        <v>43045</v>
      </c>
      <c r="B131" s="42">
        <v>14.35</v>
      </c>
      <c r="C131" s="42"/>
      <c r="D131" s="42">
        <v>40.6</v>
      </c>
      <c r="E131" s="42"/>
      <c r="F131" s="42">
        <v>11.2</v>
      </c>
      <c r="H131" s="12">
        <v>30</v>
      </c>
      <c r="I131" s="1">
        <v>50</v>
      </c>
      <c r="J131" s="2">
        <f>AVERAGE(B3:B131)</f>
        <v>14.754728682170542</v>
      </c>
      <c r="K131" s="2">
        <f>AVERAGE(D3:D131)</f>
        <v>60.164352562499992</v>
      </c>
      <c r="L131" s="2">
        <f>AVERAGE(F3:F131)</f>
        <v>17.979545454545455</v>
      </c>
      <c r="P131" s="1"/>
      <c r="Q131" s="1"/>
    </row>
    <row r="132" spans="1:17" hidden="1" x14ac:dyDescent="0.3">
      <c r="A132" s="37">
        <v>43046</v>
      </c>
      <c r="B132" s="42">
        <v>15.32</v>
      </c>
      <c r="C132" s="42"/>
      <c r="D132" s="42">
        <v>14.44</v>
      </c>
      <c r="E132" s="42"/>
      <c r="F132" s="42">
        <v>10.9</v>
      </c>
      <c r="H132" s="12">
        <v>30</v>
      </c>
      <c r="I132" s="1">
        <v>50</v>
      </c>
      <c r="J132" s="2">
        <f>AVERAGE(B3:B132)</f>
        <v>14.759076923076922</v>
      </c>
      <c r="K132" s="2">
        <f>AVERAGE(D3:D132)</f>
        <v>59.809900217054256</v>
      </c>
      <c r="L132" s="2">
        <f>AVERAGE(F3:F132)</f>
        <v>17.873880597014928</v>
      </c>
      <c r="P132" s="1"/>
      <c r="Q132" s="1"/>
    </row>
    <row r="133" spans="1:17" hidden="1" x14ac:dyDescent="0.3">
      <c r="A133" s="37">
        <v>43047</v>
      </c>
      <c r="B133" s="42">
        <v>10.76</v>
      </c>
      <c r="C133" s="42"/>
      <c r="D133" s="42">
        <v>10.1</v>
      </c>
      <c r="E133" s="42"/>
      <c r="F133" s="42">
        <v>9.8000000000000007</v>
      </c>
      <c r="H133" s="12">
        <v>30</v>
      </c>
      <c r="I133" s="1">
        <v>50</v>
      </c>
      <c r="J133" s="2">
        <f>AVERAGE(B3:B133)</f>
        <v>14.72854961832061</v>
      </c>
      <c r="K133" s="2">
        <f>AVERAGE(D3:D133)</f>
        <v>59.427516369230759</v>
      </c>
      <c r="L133" s="2">
        <f>AVERAGE(F3:F133)</f>
        <v>17.755147058823532</v>
      </c>
      <c r="P133" s="1"/>
      <c r="Q133" s="1"/>
    </row>
    <row r="134" spans="1:17" hidden="1" x14ac:dyDescent="0.3">
      <c r="A134" s="37">
        <v>43048</v>
      </c>
      <c r="B134" s="42">
        <v>9.69</v>
      </c>
      <c r="C134" s="42"/>
      <c r="D134" s="42">
        <v>16.29</v>
      </c>
      <c r="E134" s="42"/>
      <c r="F134" s="42">
        <v>9.7899999999999991</v>
      </c>
      <c r="H134" s="12">
        <v>30</v>
      </c>
      <c r="I134" s="1">
        <v>50</v>
      </c>
      <c r="J134" s="2">
        <f>AVERAGE(B3:B134)</f>
        <v>14.690378787878787</v>
      </c>
      <c r="K134" s="2">
        <f>AVERAGE(D3:D134)</f>
        <v>59.098222351145033</v>
      </c>
      <c r="L134" s="2">
        <f>AVERAGE(F3:F134)</f>
        <v>17.639710144927538</v>
      </c>
      <c r="P134" s="1"/>
      <c r="Q134" s="1"/>
    </row>
    <row r="135" spans="1:17" hidden="1" x14ac:dyDescent="0.3">
      <c r="A135" s="37">
        <v>43049</v>
      </c>
      <c r="B135" s="42">
        <v>16.12</v>
      </c>
      <c r="C135" s="42"/>
      <c r="D135" s="42">
        <v>16.77</v>
      </c>
      <c r="E135" s="42"/>
      <c r="F135" s="42">
        <v>14.1</v>
      </c>
      <c r="H135" s="12">
        <v>30</v>
      </c>
      <c r="I135" s="1">
        <v>50</v>
      </c>
      <c r="J135" s="2">
        <f>AVERAGE(B3:B135)</f>
        <v>14.701127819548871</v>
      </c>
      <c r="K135" s="2">
        <f>AVERAGE(D3:D135)</f>
        <v>58.777553999999995</v>
      </c>
      <c r="L135" s="2">
        <f>AVERAGE(F3:F135)</f>
        <v>17.589142857142857</v>
      </c>
      <c r="P135" s="1"/>
      <c r="Q135" s="1"/>
    </row>
    <row r="136" spans="1:17" hidden="1" x14ac:dyDescent="0.3">
      <c r="A136" s="37">
        <v>43050</v>
      </c>
      <c r="B136" s="42">
        <v>13.29</v>
      </c>
      <c r="C136" s="42"/>
      <c r="D136" s="42">
        <v>13.92</v>
      </c>
      <c r="E136" s="42"/>
      <c r="F136" s="42">
        <v>11.2</v>
      </c>
      <c r="H136" s="12">
        <v>30</v>
      </c>
      <c r="I136" s="1">
        <v>50</v>
      </c>
      <c r="J136" s="2">
        <f>AVERAGE(B3:B136)</f>
        <v>14.690597014925372</v>
      </c>
      <c r="K136" s="2">
        <f>AVERAGE(D3:D136)</f>
        <v>58.440279157894736</v>
      </c>
      <c r="L136" s="2">
        <f>AVERAGE(F3:F136)</f>
        <v>17.499154929577465</v>
      </c>
      <c r="P136" s="1"/>
      <c r="Q136" s="1"/>
    </row>
    <row r="137" spans="1:17" hidden="1" x14ac:dyDescent="0.3">
      <c r="A137" s="37">
        <v>43051</v>
      </c>
      <c r="B137" s="42">
        <v>14.06</v>
      </c>
      <c r="C137" s="42"/>
      <c r="D137" s="42">
        <v>13.6</v>
      </c>
      <c r="E137" s="42"/>
      <c r="F137" s="42">
        <v>13.4</v>
      </c>
      <c r="H137" s="12">
        <v>30</v>
      </c>
      <c r="I137" s="1">
        <v>50</v>
      </c>
      <c r="J137" s="2">
        <f>AVERAGE(B3:B137)</f>
        <v>14.685925925925924</v>
      </c>
      <c r="K137" s="2">
        <f>AVERAGE(D3:D137)</f>
        <v>58.105650208955225</v>
      </c>
      <c r="L137" s="2">
        <f>AVERAGE(F3:F137)</f>
        <v>17.442222222222224</v>
      </c>
      <c r="P137" s="1"/>
      <c r="Q137" s="1"/>
    </row>
    <row r="138" spans="1:17" hidden="1" x14ac:dyDescent="0.3">
      <c r="A138" s="37">
        <v>43052</v>
      </c>
      <c r="B138" s="42">
        <v>15.53</v>
      </c>
      <c r="C138" s="42"/>
      <c r="D138" s="42">
        <v>15.94</v>
      </c>
      <c r="E138" s="42"/>
      <c r="F138" s="42">
        <v>15</v>
      </c>
      <c r="H138" s="12">
        <v>30</v>
      </c>
      <c r="I138" s="1">
        <v>50</v>
      </c>
      <c r="J138" s="2">
        <f>AVERAGE(B3:B138)</f>
        <v>14.692132352941174</v>
      </c>
      <c r="K138" s="2">
        <f>AVERAGE(D3:D138)</f>
        <v>57.793312059259257</v>
      </c>
      <c r="L138" s="2">
        <f>AVERAGE(F3:F138)</f>
        <v>17.408767123287674</v>
      </c>
      <c r="P138" s="1"/>
      <c r="Q138" s="1"/>
    </row>
    <row r="139" spans="1:17" hidden="1" x14ac:dyDescent="0.3">
      <c r="A139" s="37">
        <v>43053</v>
      </c>
      <c r="B139" s="42">
        <v>12.81</v>
      </c>
      <c r="C139" s="42"/>
      <c r="D139" s="42">
        <v>15.43</v>
      </c>
      <c r="E139" s="42"/>
      <c r="F139" s="42">
        <v>12.9</v>
      </c>
      <c r="H139" s="12">
        <v>30</v>
      </c>
      <c r="I139" s="1">
        <v>50</v>
      </c>
      <c r="J139" s="2">
        <f>AVERAGE(B3:B139)</f>
        <v>14.678394160583938</v>
      </c>
      <c r="K139" s="2">
        <f>AVERAGE(D3:D139)</f>
        <v>57.481817117647054</v>
      </c>
      <c r="L139" s="2">
        <f>AVERAGE(F3:F139)</f>
        <v>17.34783783783784</v>
      </c>
      <c r="P139" s="1"/>
      <c r="Q139" s="1"/>
    </row>
    <row r="140" spans="1:17" hidden="1" x14ac:dyDescent="0.3">
      <c r="A140" s="37">
        <v>43054</v>
      </c>
      <c r="B140" s="42">
        <v>22.26</v>
      </c>
      <c r="C140" s="42"/>
      <c r="D140" s="42">
        <v>27.8</v>
      </c>
      <c r="E140" s="42"/>
      <c r="F140" s="42">
        <v>13.5</v>
      </c>
      <c r="H140" s="12">
        <v>30</v>
      </c>
      <c r="I140" s="1">
        <v>50</v>
      </c>
      <c r="J140" s="2">
        <f>AVERAGE(B3:B140)</f>
        <v>14.733333333333331</v>
      </c>
      <c r="K140" s="2">
        <f>AVERAGE(D3:D140)</f>
        <v>57.265161518248178</v>
      </c>
      <c r="L140" s="2">
        <f>AVERAGE(F3:F140)</f>
        <v>17.296533333333336</v>
      </c>
      <c r="P140" s="1"/>
      <c r="Q140" s="1"/>
    </row>
    <row r="141" spans="1:17" hidden="1" x14ac:dyDescent="0.3">
      <c r="A141" s="37">
        <v>43055</v>
      </c>
      <c r="B141" s="42">
        <v>26.06</v>
      </c>
      <c r="C141" s="42"/>
      <c r="D141" s="42">
        <v>28.6</v>
      </c>
      <c r="E141" s="42"/>
      <c r="F141" s="42">
        <v>15.1</v>
      </c>
      <c r="H141" s="12">
        <v>30</v>
      </c>
      <c r="I141" s="1">
        <v>50</v>
      </c>
      <c r="J141" s="2">
        <f>AVERAGE(B3:B141)</f>
        <v>14.814820143884891</v>
      </c>
      <c r="K141" s="2">
        <f>AVERAGE(D3:D141)</f>
        <v>57.05744295652174</v>
      </c>
      <c r="L141" s="2">
        <f>AVERAGE(F3:F141)</f>
        <v>17.26763157894737</v>
      </c>
      <c r="P141" s="1"/>
      <c r="Q141" s="1"/>
    </row>
    <row r="142" spans="1:17" hidden="1" x14ac:dyDescent="0.3">
      <c r="A142" s="37">
        <v>43056</v>
      </c>
      <c r="B142" s="42">
        <v>16.13</v>
      </c>
      <c r="C142" s="42"/>
      <c r="D142" s="42">
        <v>13.99</v>
      </c>
      <c r="E142" s="42"/>
      <c r="F142" s="42">
        <v>11.8</v>
      </c>
      <c r="H142" s="12">
        <v>30</v>
      </c>
      <c r="I142" s="1">
        <v>50</v>
      </c>
      <c r="J142" s="2">
        <f>AVERAGE(B3:B142)</f>
        <v>14.824214285714286</v>
      </c>
      <c r="K142" s="2">
        <f>AVERAGE(D3:D142)</f>
        <v>56.74760523741007</v>
      </c>
      <c r="L142" s="2">
        <f>AVERAGE(F3:F142)</f>
        <v>17.196623376623378</v>
      </c>
      <c r="P142" s="1"/>
      <c r="Q142" s="1"/>
    </row>
    <row r="143" spans="1:17" hidden="1" x14ac:dyDescent="0.3">
      <c r="A143" s="37">
        <v>43057</v>
      </c>
      <c r="B143" s="42">
        <v>17.73</v>
      </c>
      <c r="C143" s="42"/>
      <c r="D143" s="42">
        <v>24.45</v>
      </c>
      <c r="E143" s="42"/>
      <c r="F143" s="42">
        <v>13.3</v>
      </c>
      <c r="H143" s="12">
        <v>30</v>
      </c>
      <c r="I143" s="1">
        <v>50</v>
      </c>
      <c r="J143" s="2">
        <f>AVERAGE(B3:B143)</f>
        <v>14.844822695035461</v>
      </c>
      <c r="K143" s="2">
        <f>AVERAGE(D3:D143)</f>
        <v>56.516908057142857</v>
      </c>
      <c r="L143" s="2">
        <f>AVERAGE(F3:F143)</f>
        <v>17.146666666666668</v>
      </c>
      <c r="P143" s="1"/>
      <c r="Q143" s="1"/>
    </row>
    <row r="144" spans="1:17" hidden="1" x14ac:dyDescent="0.3">
      <c r="A144" s="37">
        <v>43058</v>
      </c>
      <c r="B144" s="42">
        <v>11.67</v>
      </c>
      <c r="C144" s="42"/>
      <c r="D144" s="42">
        <v>12.06</v>
      </c>
      <c r="E144" s="42"/>
      <c r="F144" s="42">
        <v>13.1</v>
      </c>
      <c r="H144" s="12">
        <v>30</v>
      </c>
      <c r="I144" s="1">
        <v>50</v>
      </c>
      <c r="J144" s="2">
        <f>AVERAGE(B3:B144)</f>
        <v>14.822464788732393</v>
      </c>
      <c r="K144" s="2">
        <f>AVERAGE(D3:D144)</f>
        <v>56.201610836879432</v>
      </c>
      <c r="L144" s="2">
        <f>AVERAGE(F3:F144)</f>
        <v>17.095443037974682</v>
      </c>
      <c r="P144" s="1"/>
      <c r="Q144" s="1"/>
    </row>
    <row r="145" spans="1:17" hidden="1" x14ac:dyDescent="0.3">
      <c r="A145" s="37">
        <v>43059</v>
      </c>
      <c r="B145" s="42">
        <v>12.59</v>
      </c>
      <c r="C145" s="42"/>
      <c r="D145" s="42">
        <v>13.96</v>
      </c>
      <c r="E145" s="42"/>
      <c r="F145" s="42">
        <v>12</v>
      </c>
      <c r="H145" s="12">
        <v>30</v>
      </c>
      <c r="I145" s="1">
        <v>50</v>
      </c>
      <c r="J145" s="2">
        <f>AVERAGE(B3:B145)</f>
        <v>14.806853146853147</v>
      </c>
      <c r="K145" s="2">
        <f>AVERAGE(D3:D145)</f>
        <v>55.904134704225356</v>
      </c>
      <c r="L145" s="2">
        <f>AVERAGE(F3:F145)</f>
        <v>17.031749999999999</v>
      </c>
      <c r="P145" s="1"/>
      <c r="Q145" s="1"/>
    </row>
    <row r="146" spans="1:17" hidden="1" x14ac:dyDescent="0.3">
      <c r="A146" s="37">
        <v>43060</v>
      </c>
      <c r="B146" s="42">
        <v>13.22</v>
      </c>
      <c r="C146" s="42"/>
      <c r="D146" s="42">
        <v>16.91</v>
      </c>
      <c r="E146" s="42"/>
      <c r="F146" s="42">
        <v>13.8</v>
      </c>
      <c r="H146" s="12">
        <v>30</v>
      </c>
      <c r="I146" s="1">
        <v>50</v>
      </c>
      <c r="J146" s="2">
        <f>AVERAGE(B3:B146)</f>
        <v>14.795833333333333</v>
      </c>
      <c r="K146" s="2">
        <f>AVERAGE(D3:D146)</f>
        <v>55.631448447552451</v>
      </c>
      <c r="L146" s="2">
        <f>AVERAGE(F3:F146)</f>
        <v>16.991851851851852</v>
      </c>
      <c r="P146" s="1"/>
      <c r="Q146" s="1"/>
    </row>
    <row r="147" spans="1:17" hidden="1" x14ac:dyDescent="0.3">
      <c r="A147" s="37">
        <v>43061</v>
      </c>
      <c r="B147" s="42">
        <v>11.13</v>
      </c>
      <c r="C147" s="42"/>
      <c r="D147" s="42">
        <v>13.87</v>
      </c>
      <c r="E147" s="42"/>
      <c r="F147" s="42">
        <v>13.6</v>
      </c>
      <c r="H147" s="12">
        <v>30</v>
      </c>
      <c r="I147" s="1">
        <v>50</v>
      </c>
      <c r="J147" s="2">
        <f>AVERAGE(B3:B147)</f>
        <v>14.770551724137931</v>
      </c>
      <c r="K147" s="2">
        <f>AVERAGE(D3:D147)</f>
        <v>55.341438388888889</v>
      </c>
      <c r="L147" s="2">
        <f>AVERAGE(F3:F147)</f>
        <v>16.950487804878048</v>
      </c>
      <c r="P147" s="1"/>
      <c r="Q147" s="1"/>
    </row>
    <row r="148" spans="1:17" hidden="1" x14ac:dyDescent="0.3">
      <c r="A148" s="37">
        <v>43062</v>
      </c>
      <c r="B148" s="42">
        <v>13.27</v>
      </c>
      <c r="C148" s="42"/>
      <c r="D148" s="42">
        <v>43.73</v>
      </c>
      <c r="E148" s="42"/>
      <c r="F148" s="42">
        <v>11.9</v>
      </c>
      <c r="H148" s="12">
        <v>30</v>
      </c>
      <c r="I148" s="1">
        <v>50</v>
      </c>
      <c r="J148" s="2">
        <f>AVERAGE(B3:B148)</f>
        <v>14.760273972602739</v>
      </c>
      <c r="K148" s="2">
        <f>AVERAGE(D3:D148)</f>
        <v>55.261359503448276</v>
      </c>
      <c r="L148" s="2">
        <f>AVERAGE(F3:F148)</f>
        <v>16.889638554216866</v>
      </c>
      <c r="P148" s="1"/>
      <c r="Q148" s="1"/>
    </row>
    <row r="149" spans="1:17" hidden="1" x14ac:dyDescent="0.3">
      <c r="A149" s="37">
        <v>43063</v>
      </c>
      <c r="B149" s="42">
        <v>15.94</v>
      </c>
      <c r="C149" s="42"/>
      <c r="D149" s="42">
        <v>38.700000000000003</v>
      </c>
      <c r="E149" s="42"/>
      <c r="F149" s="42">
        <v>12.1</v>
      </c>
      <c r="H149" s="12">
        <v>30</v>
      </c>
      <c r="I149" s="1">
        <v>50</v>
      </c>
      <c r="J149" s="2">
        <f>AVERAGE(B3:B149)</f>
        <v>14.768299319727891</v>
      </c>
      <c r="K149" s="2">
        <f>AVERAGE(D3:D149)</f>
        <v>55.147925534246575</v>
      </c>
      <c r="L149" s="2">
        <f>AVERAGE(F3:F149)</f>
        <v>16.832619047619044</v>
      </c>
      <c r="P149" s="1"/>
      <c r="Q149" s="1"/>
    </row>
    <row r="150" spans="1:17" hidden="1" x14ac:dyDescent="0.3">
      <c r="A150" s="37">
        <v>43064</v>
      </c>
      <c r="B150" s="42">
        <v>26.67</v>
      </c>
      <c r="C150" s="42"/>
      <c r="D150" s="42">
        <v>29.33</v>
      </c>
      <c r="E150" s="42"/>
      <c r="F150" s="42">
        <v>20.2</v>
      </c>
      <c r="H150" s="12">
        <v>30</v>
      </c>
      <c r="I150" s="1">
        <v>50</v>
      </c>
      <c r="J150" s="2">
        <f>AVERAGE(B3:B150)</f>
        <v>14.848716216216218</v>
      </c>
      <c r="K150" s="2">
        <f>AVERAGE(D3:D150)</f>
        <v>54.972293387755094</v>
      </c>
      <c r="L150" s="2">
        <f>AVERAGE(F3:F150)</f>
        <v>16.872235294117644</v>
      </c>
      <c r="P150" s="1"/>
      <c r="Q150" s="1"/>
    </row>
    <row r="151" spans="1:17" hidden="1" x14ac:dyDescent="0.3">
      <c r="A151" s="37">
        <v>43065</v>
      </c>
      <c r="B151" s="42">
        <v>19.25</v>
      </c>
      <c r="C151" s="42"/>
      <c r="D151" s="42">
        <v>15.38</v>
      </c>
      <c r="E151" s="42"/>
      <c r="F151" s="42">
        <v>12.5</v>
      </c>
      <c r="H151" s="12">
        <v>30</v>
      </c>
      <c r="I151" s="1">
        <v>50</v>
      </c>
      <c r="J151" s="2">
        <f>AVERAGE(B3:B151)</f>
        <v>14.878255033557048</v>
      </c>
      <c r="K151" s="2">
        <f>AVERAGE(D3:D151)</f>
        <v>54.704777891891887</v>
      </c>
      <c r="L151" s="2">
        <f>AVERAGE(F3:F151)</f>
        <v>16.821395348837207</v>
      </c>
      <c r="P151" s="1"/>
      <c r="Q151" s="1"/>
    </row>
    <row r="152" spans="1:17" hidden="1" x14ac:dyDescent="0.3">
      <c r="A152" s="37">
        <v>43066</v>
      </c>
      <c r="B152" s="42">
        <v>15.37</v>
      </c>
      <c r="C152" s="42"/>
      <c r="D152" s="42">
        <v>22.7</v>
      </c>
      <c r="E152" s="42"/>
      <c r="F152" s="42">
        <v>14.9</v>
      </c>
      <c r="H152" s="12">
        <v>30</v>
      </c>
      <c r="I152" s="1">
        <v>50</v>
      </c>
      <c r="J152" s="2">
        <f>AVERAGE(B3:B152)</f>
        <v>14.881533333333334</v>
      </c>
      <c r="K152" s="2">
        <f>AVERAGE(D3:D152)</f>
        <v>54.489980724832208</v>
      </c>
      <c r="L152" s="2">
        <f>AVERAGE(F3:F152)</f>
        <v>16.799310344827585</v>
      </c>
      <c r="P152" s="1"/>
      <c r="Q152" s="1"/>
    </row>
    <row r="153" spans="1:17" hidden="1" x14ac:dyDescent="0.3">
      <c r="A153" s="37">
        <v>43067</v>
      </c>
      <c r="B153" s="42">
        <v>17.53</v>
      </c>
      <c r="C153" s="42"/>
      <c r="D153" s="42">
        <v>17.809999999999999</v>
      </c>
      <c r="E153" s="42"/>
      <c r="F153" s="42">
        <v>17.7</v>
      </c>
      <c r="H153" s="12">
        <v>30</v>
      </c>
      <c r="I153" s="1">
        <v>50</v>
      </c>
      <c r="J153" s="2">
        <f>AVERAGE(B3:B153)</f>
        <v>14.89907284768212</v>
      </c>
      <c r="K153" s="2">
        <f>AVERAGE(D3:D153)</f>
        <v>54.245447519999999</v>
      </c>
      <c r="L153" s="2">
        <f>AVERAGE(F3:F153)</f>
        <v>16.809545454545454</v>
      </c>
      <c r="P153" s="1"/>
      <c r="Q153" s="1"/>
    </row>
    <row r="154" spans="1:17" hidden="1" x14ac:dyDescent="0.3">
      <c r="A154" s="37">
        <v>43068</v>
      </c>
      <c r="B154" s="42">
        <v>9.7100000000000009</v>
      </c>
      <c r="C154" s="42"/>
      <c r="D154" s="42">
        <v>15.25</v>
      </c>
      <c r="E154" s="42"/>
      <c r="F154" s="42">
        <v>11.1</v>
      </c>
      <c r="H154" s="12">
        <v>30</v>
      </c>
      <c r="I154" s="1">
        <v>50</v>
      </c>
      <c r="J154" s="2">
        <f>AVERAGE(B3:B154)</f>
        <v>14.864934210526318</v>
      </c>
      <c r="K154" s="2">
        <f>AVERAGE(D3:D154)</f>
        <v>53.987199523178809</v>
      </c>
      <c r="L154" s="2">
        <f>AVERAGE(F3:F154)</f>
        <v>16.745393258426965</v>
      </c>
      <c r="P154" s="1"/>
      <c r="Q154" s="1"/>
    </row>
    <row r="155" spans="1:17" hidden="1" x14ac:dyDescent="0.3">
      <c r="A155" s="37">
        <v>43069</v>
      </c>
      <c r="B155" s="42">
        <v>11.63</v>
      </c>
      <c r="C155" s="42"/>
      <c r="D155" s="42">
        <v>22.36</v>
      </c>
      <c r="E155" s="42"/>
      <c r="F155" s="42">
        <v>10.5</v>
      </c>
      <c r="H155" s="12">
        <v>30</v>
      </c>
      <c r="I155" s="1">
        <v>50</v>
      </c>
      <c r="J155" s="2">
        <f>AVERAGE(B3:B155)</f>
        <v>14.843790849673205</v>
      </c>
      <c r="K155" s="2">
        <f>AVERAGE(D3:D155)</f>
        <v>53.779125842105259</v>
      </c>
      <c r="L155" s="2">
        <f>AVERAGE(F3:F155)</f>
        <v>16.675999999999998</v>
      </c>
      <c r="P155" s="1"/>
      <c r="Q155" s="1"/>
    </row>
    <row r="156" spans="1:17" hidden="1" x14ac:dyDescent="0.3">
      <c r="A156" s="37">
        <v>43070</v>
      </c>
      <c r="B156" s="42">
        <v>11.92</v>
      </c>
      <c r="C156" s="42"/>
      <c r="D156" s="42">
        <v>83.43</v>
      </c>
      <c r="E156" s="42"/>
      <c r="F156" s="42">
        <v>11.9</v>
      </c>
      <c r="H156" s="12">
        <v>30</v>
      </c>
      <c r="I156" s="1">
        <v>50</v>
      </c>
      <c r="J156" s="2">
        <f>AVERAGE(B3:B156)</f>
        <v>14.824805194805197</v>
      </c>
      <c r="K156" s="2">
        <f>AVERAGE(D3:D156)</f>
        <v>53.972922405228758</v>
      </c>
      <c r="L156" s="2">
        <f>AVERAGE(F3:F156)</f>
        <v>16.623516483516482</v>
      </c>
      <c r="P156" s="1"/>
      <c r="Q156" s="1"/>
    </row>
    <row r="157" spans="1:17" hidden="1" x14ac:dyDescent="0.3">
      <c r="A157" s="37">
        <v>43071</v>
      </c>
      <c r="B157" s="42">
        <v>9.18</v>
      </c>
      <c r="C157" s="42"/>
      <c r="D157" s="42">
        <v>81.12</v>
      </c>
      <c r="E157" s="42"/>
      <c r="F157" s="42">
        <v>11.8</v>
      </c>
      <c r="H157" s="12">
        <v>30</v>
      </c>
      <c r="I157" s="1">
        <v>50</v>
      </c>
      <c r="J157" s="2">
        <f>AVERAGE(B3:B157)</f>
        <v>14.788387096774196</v>
      </c>
      <c r="K157" s="2">
        <f>AVERAGE(D3:D157)</f>
        <v>54.149202129870133</v>
      </c>
      <c r="L157" s="2">
        <f>AVERAGE(F3:F157)</f>
        <v>16.571086956521739</v>
      </c>
      <c r="P157" s="1"/>
      <c r="Q157" s="1"/>
    </row>
    <row r="158" spans="1:17" hidden="1" x14ac:dyDescent="0.3">
      <c r="A158" s="37">
        <v>43072</v>
      </c>
      <c r="B158" s="42">
        <v>3.64</v>
      </c>
      <c r="C158" s="42"/>
      <c r="D158" s="42">
        <v>14.38</v>
      </c>
      <c r="E158" s="42"/>
      <c r="F158" s="42">
        <v>6.8</v>
      </c>
      <c r="H158" s="12">
        <v>30</v>
      </c>
      <c r="I158" s="1">
        <v>50</v>
      </c>
      <c r="J158" s="2">
        <f>AVERAGE(B3:B158)</f>
        <v>14.716923076923077</v>
      </c>
      <c r="K158" s="2">
        <f>AVERAGE(D3:D158)</f>
        <v>53.892626632258064</v>
      </c>
      <c r="L158" s="2">
        <f>AVERAGE(F3:F158)</f>
        <v>16.466021505376343</v>
      </c>
      <c r="P158" s="1"/>
      <c r="Q158" s="1"/>
    </row>
    <row r="159" spans="1:17" hidden="1" x14ac:dyDescent="0.3">
      <c r="A159" s="37">
        <v>43073</v>
      </c>
      <c r="B159" s="42">
        <v>16.760000000000002</v>
      </c>
      <c r="C159" s="42"/>
      <c r="D159" s="42">
        <v>28.12</v>
      </c>
      <c r="E159" s="42"/>
      <c r="F159" s="42">
        <v>16.399999999999999</v>
      </c>
      <c r="H159" s="12">
        <v>30</v>
      </c>
      <c r="I159" s="1">
        <v>50</v>
      </c>
      <c r="J159" s="2">
        <f>AVERAGE(B3:B159)</f>
        <v>14.729936305732487</v>
      </c>
      <c r="K159" s="2">
        <f>AVERAGE(D3:D159)</f>
        <v>53.727417487179487</v>
      </c>
      <c r="L159" s="2">
        <f>AVERAGE(F3:F159)</f>
        <v>16.465319148936171</v>
      </c>
      <c r="P159" s="1"/>
      <c r="Q159" s="1"/>
    </row>
    <row r="160" spans="1:17" hidden="1" x14ac:dyDescent="0.3">
      <c r="A160" s="37">
        <v>43074</v>
      </c>
      <c r="B160" s="42">
        <v>16.5</v>
      </c>
      <c r="C160" s="42"/>
      <c r="D160" s="42">
        <v>14.01</v>
      </c>
      <c r="E160" s="42"/>
      <c r="F160" s="42">
        <v>11.2</v>
      </c>
      <c r="H160" s="12">
        <v>30</v>
      </c>
      <c r="I160" s="1">
        <v>50</v>
      </c>
      <c r="J160" s="2">
        <f>AVERAGE(B3:B160)</f>
        <v>14.741139240506332</v>
      </c>
      <c r="K160" s="2">
        <f>AVERAGE(D3:D160)</f>
        <v>53.474440305732486</v>
      </c>
      <c r="L160" s="2">
        <f>AVERAGE(F3:F160)</f>
        <v>16.409894736842105</v>
      </c>
      <c r="P160" s="1"/>
      <c r="Q160" s="1"/>
    </row>
    <row r="161" spans="1:17" hidden="1" x14ac:dyDescent="0.3">
      <c r="A161" s="37">
        <v>43075</v>
      </c>
      <c r="B161" s="42">
        <v>7.29</v>
      </c>
      <c r="C161" s="42"/>
      <c r="D161" s="42">
        <v>62.76</v>
      </c>
      <c r="E161" s="42"/>
      <c r="F161" s="42">
        <v>9.58</v>
      </c>
      <c r="H161" s="12">
        <v>30</v>
      </c>
      <c r="I161" s="1">
        <v>50</v>
      </c>
      <c r="J161" s="2">
        <f>AVERAGE(B3:B161)</f>
        <v>14.69427672955975</v>
      </c>
      <c r="K161" s="2">
        <f>AVERAGE(D3:D161)</f>
        <v>53.53320967088608</v>
      </c>
      <c r="L161" s="2">
        <f>AVERAGE(F3:F161)</f>
        <v>16.338750000000001</v>
      </c>
      <c r="P161" s="1"/>
      <c r="Q161" s="1"/>
    </row>
    <row r="162" spans="1:17" hidden="1" x14ac:dyDescent="0.3">
      <c r="A162" s="37">
        <v>43076</v>
      </c>
      <c r="B162" s="42">
        <v>7.35</v>
      </c>
      <c r="C162" s="42"/>
      <c r="D162" s="42">
        <v>121.04</v>
      </c>
      <c r="E162" s="42"/>
      <c r="F162" s="42">
        <v>13.1</v>
      </c>
      <c r="H162" s="12">
        <v>30</v>
      </c>
      <c r="I162" s="1">
        <v>50</v>
      </c>
      <c r="J162" s="2">
        <f>AVERAGE(B3:B162)</f>
        <v>14.648375000000001</v>
      </c>
      <c r="K162" s="2">
        <f>AVERAGE(D3:D162)</f>
        <v>53.957780679245296</v>
      </c>
      <c r="L162" s="2">
        <f>AVERAGE(F3:F162)</f>
        <v>16.305360824742266</v>
      </c>
      <c r="P162" s="1"/>
      <c r="Q162" s="1"/>
    </row>
    <row r="163" spans="1:17" hidden="1" x14ac:dyDescent="0.3">
      <c r="A163" s="37">
        <v>43077</v>
      </c>
      <c r="B163" s="42">
        <v>27.32</v>
      </c>
      <c r="C163" s="42"/>
      <c r="D163" s="42">
        <v>205.1</v>
      </c>
      <c r="E163" s="42"/>
      <c r="F163" s="42">
        <v>24.4</v>
      </c>
      <c r="H163" s="12">
        <v>30</v>
      </c>
      <c r="I163" s="1">
        <v>50</v>
      </c>
      <c r="J163" s="2">
        <f>AVERAGE(B3:B163)</f>
        <v>14.727080745341617</v>
      </c>
      <c r="K163" s="2">
        <f>AVERAGE(D3:D163)</f>
        <v>54.902419550000012</v>
      </c>
      <c r="L163" s="2">
        <f>AVERAGE(F3:F163)</f>
        <v>16.38795918367347</v>
      </c>
      <c r="P163" s="1"/>
      <c r="Q163" s="1"/>
    </row>
    <row r="164" spans="1:17" hidden="1" x14ac:dyDescent="0.3">
      <c r="A164" s="37">
        <v>43078</v>
      </c>
      <c r="B164" s="42">
        <v>16.670000000000002</v>
      </c>
      <c r="C164" s="42"/>
      <c r="D164" s="42">
        <v>16.78</v>
      </c>
      <c r="E164" s="42"/>
      <c r="F164" s="42">
        <v>15.7</v>
      </c>
      <c r="H164" s="12">
        <v>30</v>
      </c>
      <c r="I164" s="1">
        <v>50</v>
      </c>
      <c r="J164" s="2">
        <f>AVERAGE(B3:B164)</f>
        <v>14.739074074074077</v>
      </c>
      <c r="K164" s="2">
        <f>AVERAGE(D3:D164)</f>
        <v>54.665634335403745</v>
      </c>
      <c r="L164" s="2">
        <f>AVERAGE(F3:F164)</f>
        <v>16.381010101010101</v>
      </c>
      <c r="P164" s="1"/>
      <c r="Q164" s="1"/>
    </row>
    <row r="165" spans="1:17" hidden="1" x14ac:dyDescent="0.3">
      <c r="A165" s="37">
        <v>43079</v>
      </c>
      <c r="B165" s="42">
        <v>16.66</v>
      </c>
      <c r="C165" s="42"/>
      <c r="D165" s="42">
        <v>14.24</v>
      </c>
      <c r="E165" s="42"/>
      <c r="F165" s="42">
        <v>11.3</v>
      </c>
      <c r="H165" s="12">
        <v>30</v>
      </c>
      <c r="I165" s="1">
        <v>50</v>
      </c>
      <c r="J165" s="2">
        <f>AVERAGE(B3:B165)</f>
        <v>14.750858895705523</v>
      </c>
      <c r="K165" s="2">
        <f>AVERAGE(D3:D165)</f>
        <v>54.416093382716063</v>
      </c>
      <c r="L165" s="2">
        <f>AVERAGE(F3:F165)</f>
        <v>16.330200000000001</v>
      </c>
      <c r="P165" s="1"/>
      <c r="Q165" s="1"/>
    </row>
    <row r="166" spans="1:17" hidden="1" x14ac:dyDescent="0.3">
      <c r="A166" s="37">
        <v>43080</v>
      </c>
      <c r="B166" s="42">
        <v>23.91</v>
      </c>
      <c r="C166" s="42"/>
      <c r="D166" s="42">
        <v>21.54</v>
      </c>
      <c r="E166" s="42"/>
      <c r="F166" s="42">
        <v>16</v>
      </c>
      <c r="H166" s="12">
        <v>30</v>
      </c>
      <c r="I166" s="1">
        <v>50</v>
      </c>
      <c r="J166" s="2">
        <f>AVERAGE(B3:B166)</f>
        <v>14.806707317073172</v>
      </c>
      <c r="K166" s="2">
        <f>AVERAGE(D3:D166)</f>
        <v>54.214399558282231</v>
      </c>
      <c r="L166" s="2">
        <f>AVERAGE(F3:F166)</f>
        <v>16.326930693069308</v>
      </c>
      <c r="P166" s="1"/>
      <c r="Q166" s="1"/>
    </row>
    <row r="167" spans="1:17" hidden="1" x14ac:dyDescent="0.3">
      <c r="A167" s="37">
        <v>43081</v>
      </c>
      <c r="B167" s="42">
        <v>25.86</v>
      </c>
      <c r="C167" s="42"/>
      <c r="D167" s="42">
        <v>22.85</v>
      </c>
      <c r="E167" s="42"/>
      <c r="F167" s="42">
        <v>16</v>
      </c>
      <c r="H167" s="12">
        <v>30</v>
      </c>
      <c r="I167" s="1">
        <v>50</v>
      </c>
      <c r="J167" s="2">
        <f>AVERAGE(B3:B167)</f>
        <v>14.873696969696972</v>
      </c>
      <c r="K167" s="2">
        <f>AVERAGE(D3:D167)</f>
        <v>54.023153219512217</v>
      </c>
      <c r="L167" s="2">
        <f>AVERAGE(F3:F167)</f>
        <v>16.323725490196079</v>
      </c>
      <c r="P167" s="1"/>
      <c r="Q167" s="1"/>
    </row>
    <row r="168" spans="1:17" hidden="1" x14ac:dyDescent="0.3">
      <c r="A168" s="37">
        <v>43082</v>
      </c>
      <c r="B168" s="42">
        <v>23.99</v>
      </c>
      <c r="C168" s="42"/>
      <c r="D168" s="42">
        <v>83.81</v>
      </c>
      <c r="E168" s="42"/>
      <c r="F168" s="42">
        <v>20.6</v>
      </c>
      <c r="H168" s="12">
        <v>30</v>
      </c>
      <c r="I168" s="1">
        <v>50</v>
      </c>
      <c r="J168" s="2">
        <f>AVERAGE(B3:B168)</f>
        <v>14.928614457831326</v>
      </c>
      <c r="K168" s="2">
        <f>AVERAGE(D3:D168)</f>
        <v>54.203679563636385</v>
      </c>
      <c r="L168" s="2">
        <f>AVERAGE(F3:F168)</f>
        <v>16.365242718446602</v>
      </c>
      <c r="P168" s="1"/>
      <c r="Q168" s="1"/>
    </row>
    <row r="169" spans="1:17" hidden="1" x14ac:dyDescent="0.3">
      <c r="A169" s="37">
        <v>43083</v>
      </c>
      <c r="B169" s="42">
        <v>17.62</v>
      </c>
      <c r="C169" s="42"/>
      <c r="D169" s="42">
        <v>127.68</v>
      </c>
      <c r="E169" s="42"/>
      <c r="F169" s="42">
        <v>18.899999999999999</v>
      </c>
      <c r="H169" s="12">
        <v>30</v>
      </c>
      <c r="I169" s="1">
        <v>50</v>
      </c>
      <c r="J169" s="2">
        <f>AVERAGE(B3:B169)</f>
        <v>14.944730538922155</v>
      </c>
      <c r="K169" s="2">
        <f>AVERAGE(D3:D169)</f>
        <v>54.646308000000019</v>
      </c>
      <c r="L169" s="2">
        <f>AVERAGE(F3:F169)</f>
        <v>16.389615384615386</v>
      </c>
      <c r="P169" s="1"/>
      <c r="Q169" s="1"/>
    </row>
    <row r="170" spans="1:17" hidden="1" x14ac:dyDescent="0.3">
      <c r="A170" s="37">
        <v>43084</v>
      </c>
      <c r="B170" s="42">
        <v>45.04</v>
      </c>
      <c r="C170" s="42"/>
      <c r="D170" s="42">
        <v>114.74</v>
      </c>
      <c r="E170" s="42"/>
      <c r="F170" s="42">
        <v>29.5</v>
      </c>
      <c r="H170" s="12">
        <v>30</v>
      </c>
      <c r="I170" s="1">
        <v>50</v>
      </c>
      <c r="J170" s="2">
        <f>AVERAGE(B3:B170)</f>
        <v>15.123869047619047</v>
      </c>
      <c r="K170" s="2">
        <f>AVERAGE(D3:D170)</f>
        <v>55.006150467065886</v>
      </c>
      <c r="L170" s="2">
        <f>AVERAGE(F3:F170)</f>
        <v>16.514476190476191</v>
      </c>
      <c r="P170" s="1"/>
      <c r="Q170" s="1"/>
    </row>
    <row r="171" spans="1:17" hidden="1" x14ac:dyDescent="0.3">
      <c r="A171" s="37">
        <v>43085</v>
      </c>
      <c r="B171" s="42">
        <v>37.090000000000003</v>
      </c>
      <c r="C171" s="42"/>
      <c r="D171" s="42">
        <v>57.54</v>
      </c>
      <c r="E171" s="42"/>
      <c r="F171" s="42">
        <v>23</v>
      </c>
      <c r="H171" s="12">
        <v>30</v>
      </c>
      <c r="I171" s="1">
        <v>50</v>
      </c>
      <c r="J171" s="2">
        <f>AVERAGE(B3:B171)</f>
        <v>15.253846153846155</v>
      </c>
      <c r="K171" s="2">
        <f>AVERAGE(D3:D171)</f>
        <v>55.021232904761931</v>
      </c>
      <c r="L171" s="2">
        <f>AVERAGE(F3:F171)</f>
        <v>16.575660377358492</v>
      </c>
      <c r="P171" s="1"/>
      <c r="Q171" s="1"/>
    </row>
    <row r="172" spans="1:17" hidden="1" x14ac:dyDescent="0.3">
      <c r="A172" s="37">
        <v>43086</v>
      </c>
      <c r="B172" s="42">
        <v>37.369999999999997</v>
      </c>
      <c r="C172" s="42"/>
      <c r="D172" s="42">
        <v>35.18</v>
      </c>
      <c r="E172" s="42"/>
      <c r="F172" s="42">
        <v>29.2</v>
      </c>
      <c r="H172" s="12">
        <v>30</v>
      </c>
      <c r="I172" s="1">
        <v>50</v>
      </c>
      <c r="J172" s="2">
        <f>AVERAGE(B3:B172)</f>
        <v>15.383941176470588</v>
      </c>
      <c r="K172" s="2">
        <f>AVERAGE(D3:D172)</f>
        <v>54.90382915976334</v>
      </c>
      <c r="L172" s="2">
        <f>AVERAGE(F3:F172)</f>
        <v>16.693644859813084</v>
      </c>
      <c r="P172" s="1"/>
      <c r="Q172" s="1"/>
    </row>
    <row r="173" spans="1:17" hidden="1" x14ac:dyDescent="0.3">
      <c r="A173" s="37">
        <v>43087</v>
      </c>
      <c r="B173" s="42">
        <v>30.55</v>
      </c>
      <c r="C173" s="42"/>
      <c r="D173" s="42">
        <v>45.36</v>
      </c>
      <c r="E173" s="42"/>
      <c r="F173" s="42">
        <v>22.4</v>
      </c>
      <c r="H173" s="12">
        <v>30</v>
      </c>
      <c r="I173" s="1">
        <v>50</v>
      </c>
      <c r="J173" s="2">
        <f>AVERAGE(B3:B173)</f>
        <v>15.47263157894737</v>
      </c>
      <c r="K173" s="2">
        <f>AVERAGE(D3:D173)</f>
        <v>54.847688988235326</v>
      </c>
      <c r="L173" s="2">
        <f>AVERAGE(F3:F173)</f>
        <v>16.746481481481482</v>
      </c>
      <c r="P173" s="1"/>
      <c r="Q173" s="1"/>
    </row>
    <row r="174" spans="1:17" hidden="1" x14ac:dyDescent="0.3">
      <c r="A174" s="37">
        <v>43088</v>
      </c>
      <c r="B174" s="42">
        <v>14.31</v>
      </c>
      <c r="C174" s="42"/>
      <c r="D174" s="42">
        <v>221.61</v>
      </c>
      <c r="E174" s="42"/>
      <c r="F174" s="42">
        <v>26.7</v>
      </c>
      <c r="H174" s="12">
        <v>30</v>
      </c>
      <c r="I174" s="1">
        <v>50</v>
      </c>
      <c r="J174" s="2">
        <f>AVERAGE(B3:B174)</f>
        <v>15.465872093023256</v>
      </c>
      <c r="K174" s="2">
        <f>AVERAGE(D3:D174)</f>
        <v>55.822907181286581</v>
      </c>
      <c r="L174" s="2">
        <f>AVERAGE(F3:F174)</f>
        <v>16.837798165137617</v>
      </c>
      <c r="P174" s="1"/>
      <c r="Q174" s="1"/>
    </row>
    <row r="175" spans="1:17" hidden="1" x14ac:dyDescent="0.3">
      <c r="A175" s="37">
        <v>43089</v>
      </c>
      <c r="B175" s="42">
        <v>25.67</v>
      </c>
      <c r="C175" s="42"/>
      <c r="D175" s="42">
        <v>249.41</v>
      </c>
      <c r="E175" s="42"/>
      <c r="F175" s="42">
        <v>29.3</v>
      </c>
      <c r="H175" s="12">
        <v>30</v>
      </c>
      <c r="I175" s="1">
        <v>50</v>
      </c>
      <c r="J175" s="2">
        <f>AVERAGE(B3:B175)</f>
        <v>15.524855491329481</v>
      </c>
      <c r="K175" s="2">
        <f>AVERAGE(D3:D175)</f>
        <v>56.948413534883755</v>
      </c>
      <c r="L175" s="2">
        <f>AVERAGE(F3:F175)</f>
        <v>16.951090909090912</v>
      </c>
      <c r="P175" s="1"/>
      <c r="Q175" s="1"/>
    </row>
    <row r="176" spans="1:17" hidden="1" x14ac:dyDescent="0.3">
      <c r="A176" s="37">
        <v>43090</v>
      </c>
      <c r="B176" s="42">
        <v>16.809999999999999</v>
      </c>
      <c r="C176" s="42"/>
      <c r="D176" s="42">
        <v>15.44</v>
      </c>
      <c r="E176" s="42"/>
      <c r="F176" s="42">
        <v>14</v>
      </c>
      <c r="H176" s="12">
        <v>30</v>
      </c>
      <c r="I176" s="1">
        <v>50</v>
      </c>
      <c r="J176" s="2">
        <f>AVERAGE(B3:B176)</f>
        <v>15.532241379310346</v>
      </c>
      <c r="K176" s="2">
        <f>AVERAGE(D3:D176)</f>
        <v>56.708480508670554</v>
      </c>
      <c r="L176" s="2">
        <f>AVERAGE(F3:F176)</f>
        <v>16.924504504504505</v>
      </c>
      <c r="P176" s="1"/>
      <c r="Q176" s="1"/>
    </row>
    <row r="177" spans="1:17" hidden="1" x14ac:dyDescent="0.3">
      <c r="A177" s="37">
        <v>43091</v>
      </c>
      <c r="B177" s="42">
        <v>10.55</v>
      </c>
      <c r="C177" s="42"/>
      <c r="D177" s="42">
        <v>12.02</v>
      </c>
      <c r="E177" s="42"/>
      <c r="F177" s="42">
        <v>10.9</v>
      </c>
      <c r="H177" s="12">
        <v>30</v>
      </c>
      <c r="I177" s="1">
        <v>50</v>
      </c>
      <c r="J177" s="2">
        <f>AVERAGE(B3:B177)</f>
        <v>15.503771428571431</v>
      </c>
      <c r="K177" s="2">
        <f>AVERAGE(D3:D177)</f>
        <v>56.451650160919577</v>
      </c>
      <c r="L177" s="2">
        <f>AVERAGE(F3:F177)</f>
        <v>16.870714285714289</v>
      </c>
      <c r="P177" s="1"/>
      <c r="Q177" s="1"/>
    </row>
    <row r="178" spans="1:17" hidden="1" x14ac:dyDescent="0.3">
      <c r="A178" s="37">
        <v>43092</v>
      </c>
      <c r="B178" s="42">
        <v>16.98</v>
      </c>
      <c r="C178" s="42"/>
      <c r="D178" s="42">
        <v>54.95</v>
      </c>
      <c r="E178" s="42"/>
      <c r="F178" s="42">
        <v>17.100000000000001</v>
      </c>
      <c r="H178" s="12">
        <v>30</v>
      </c>
      <c r="I178" s="1">
        <v>50</v>
      </c>
      <c r="J178" s="2">
        <f>AVERAGE(B3:B178)</f>
        <v>15.512159090909092</v>
      </c>
      <c r="K178" s="2">
        <f>AVERAGE(D3:D178)</f>
        <v>56.443069302857182</v>
      </c>
      <c r="L178" s="2">
        <f>AVERAGE(F3:F178)</f>
        <v>16.872743362831859</v>
      </c>
      <c r="P178" s="1"/>
      <c r="Q178" s="1"/>
    </row>
    <row r="179" spans="1:17" hidden="1" x14ac:dyDescent="0.3">
      <c r="A179" s="37">
        <v>43093</v>
      </c>
      <c r="B179" s="42">
        <v>24.61</v>
      </c>
      <c r="C179" s="42"/>
      <c r="D179" s="42">
        <v>67.239999999999995</v>
      </c>
      <c r="E179" s="42"/>
      <c r="F179" s="42">
        <v>17.600000000000001</v>
      </c>
      <c r="H179" s="12">
        <v>30</v>
      </c>
      <c r="I179" s="1">
        <v>50</v>
      </c>
      <c r="J179" s="2">
        <f>AVERAGE(B3:B179)</f>
        <v>15.563559322033901</v>
      </c>
      <c r="K179" s="2">
        <f>AVERAGE(D3:D179)</f>
        <v>56.504415500000043</v>
      </c>
      <c r="L179" s="2">
        <f>AVERAGE(F3:F179)</f>
        <v>16.879122807017545</v>
      </c>
      <c r="P179" s="1"/>
      <c r="Q179" s="1"/>
    </row>
    <row r="180" spans="1:17" hidden="1" x14ac:dyDescent="0.3">
      <c r="A180" s="37">
        <v>43094</v>
      </c>
      <c r="B180" s="42">
        <v>17.5</v>
      </c>
      <c r="C180" s="42"/>
      <c r="D180" s="42">
        <v>12.97</v>
      </c>
      <c r="E180" s="42"/>
      <c r="F180" s="42">
        <v>13.3</v>
      </c>
      <c r="H180" s="12">
        <v>30</v>
      </c>
      <c r="I180" s="1">
        <v>50</v>
      </c>
      <c r="J180" s="2">
        <f>AVERAGE(B3:B180)</f>
        <v>15.574438202247194</v>
      </c>
      <c r="K180" s="2">
        <f>AVERAGE(D3:D180)</f>
        <v>56.258458350282524</v>
      </c>
      <c r="L180" s="2">
        <f>AVERAGE(F3:F180)</f>
        <v>16.847999999999999</v>
      </c>
      <c r="P180" s="1"/>
      <c r="Q180" s="1"/>
    </row>
    <row r="181" spans="1:17" hidden="1" x14ac:dyDescent="0.3">
      <c r="A181" s="37">
        <v>43095</v>
      </c>
      <c r="B181" s="42">
        <v>11.43</v>
      </c>
      <c r="C181" s="42"/>
      <c r="D181" s="42">
        <v>11.13</v>
      </c>
      <c r="E181" s="42"/>
      <c r="F181" s="42">
        <v>8.81</v>
      </c>
      <c r="H181" s="12">
        <v>30</v>
      </c>
      <c r="I181" s="1">
        <v>50</v>
      </c>
      <c r="J181" s="2">
        <f>AVERAGE(B3:B181)</f>
        <v>15.551284916201119</v>
      </c>
      <c r="K181" s="2">
        <f>AVERAGE(D3:D181)</f>
        <v>56.004927685393291</v>
      </c>
      <c r="L181" s="2">
        <f>AVERAGE(F3:F181)</f>
        <v>16.778706896551725</v>
      </c>
      <c r="P181" s="1"/>
      <c r="Q181" s="1"/>
    </row>
    <row r="182" spans="1:17" hidden="1" x14ac:dyDescent="0.3">
      <c r="A182" s="37">
        <v>43096</v>
      </c>
      <c r="B182" s="42">
        <v>11.14</v>
      </c>
      <c r="C182" s="42"/>
      <c r="D182" s="42">
        <v>10.53</v>
      </c>
      <c r="E182" s="42"/>
      <c r="F182" s="42">
        <v>10.199999999999999</v>
      </c>
      <c r="H182" s="12">
        <v>30</v>
      </c>
      <c r="I182" s="1">
        <v>50</v>
      </c>
      <c r="J182" s="2">
        <f>AVERAGE(B3:B182)</f>
        <v>15.526777777777779</v>
      </c>
      <c r="K182" s="2">
        <f>AVERAGE(D3:D182)</f>
        <v>55.750877810055897</v>
      </c>
      <c r="L182" s="2">
        <f>AVERAGE(F3:F182)</f>
        <v>16.722478632478634</v>
      </c>
      <c r="P182" s="1"/>
      <c r="Q182" s="1"/>
    </row>
    <row r="183" spans="1:17" hidden="1" x14ac:dyDescent="0.3">
      <c r="A183" s="37">
        <v>43097</v>
      </c>
      <c r="B183" s="42">
        <v>14.67</v>
      </c>
      <c r="C183" s="42"/>
      <c r="D183" s="42">
        <v>17.920000000000002</v>
      </c>
      <c r="E183" s="42"/>
      <c r="F183" s="42">
        <v>11</v>
      </c>
      <c r="H183" s="12">
        <v>30</v>
      </c>
      <c r="I183" s="1">
        <v>50</v>
      </c>
      <c r="J183" s="2">
        <f>AVERAGE(B3:B183)</f>
        <v>15.52204419889503</v>
      </c>
      <c r="K183" s="2">
        <f>AVERAGE(D3:D183)</f>
        <v>55.540706266666703</v>
      </c>
      <c r="L183" s="2">
        <f>AVERAGE(F3:F183)</f>
        <v>16.673983050847458</v>
      </c>
      <c r="P183" s="1"/>
      <c r="Q183" s="1"/>
    </row>
    <row r="184" spans="1:17" hidden="1" x14ac:dyDescent="0.3">
      <c r="A184" s="37">
        <v>43098</v>
      </c>
      <c r="B184" s="42">
        <v>18.989999999999998</v>
      </c>
      <c r="C184" s="42"/>
      <c r="D184" s="42">
        <v>80.81</v>
      </c>
      <c r="E184" s="42"/>
      <c r="F184" s="42">
        <v>16.3</v>
      </c>
      <c r="H184" s="12">
        <v>30</v>
      </c>
      <c r="I184" s="1">
        <v>50</v>
      </c>
      <c r="J184" s="2">
        <f>AVERAGE(B3:B184)</f>
        <v>15.541098901098902</v>
      </c>
      <c r="K184" s="2">
        <f>AVERAGE(D3:D184)</f>
        <v>55.680315624309422</v>
      </c>
      <c r="L184" s="2">
        <f>AVERAGE(F3:F184)</f>
        <v>16.670840336134454</v>
      </c>
      <c r="P184" s="1"/>
      <c r="Q184" s="1"/>
    </row>
    <row r="185" spans="1:17" hidden="1" x14ac:dyDescent="0.3">
      <c r="A185" s="37">
        <v>43099</v>
      </c>
      <c r="B185" s="42">
        <v>12.02</v>
      </c>
      <c r="C185" s="42"/>
      <c r="D185" s="42">
        <v>57.2</v>
      </c>
      <c r="E185" s="42"/>
      <c r="F185" s="42">
        <v>20.7</v>
      </c>
      <c r="H185" s="12">
        <v>30</v>
      </c>
      <c r="I185" s="1">
        <v>50</v>
      </c>
      <c r="J185" s="2">
        <f>AVERAGE(B3:B185)</f>
        <v>15.521857923497267</v>
      </c>
      <c r="K185" s="2">
        <f>AVERAGE(D3:D185)</f>
        <v>55.688665538461571</v>
      </c>
      <c r="L185" s="2">
        <f>AVERAGE(F3:F185)</f>
        <v>16.704416666666667</v>
      </c>
      <c r="P185" s="1"/>
      <c r="Q185" s="1"/>
    </row>
    <row r="186" spans="1:17" hidden="1" x14ac:dyDescent="0.3">
      <c r="A186" s="37">
        <v>43100</v>
      </c>
      <c r="B186" s="42">
        <v>28.59</v>
      </c>
      <c r="C186" s="42"/>
      <c r="D186" s="42">
        <v>12.3</v>
      </c>
      <c r="E186" s="42"/>
      <c r="F186" s="42">
        <v>16.5</v>
      </c>
      <c r="H186" s="12">
        <v>30</v>
      </c>
      <c r="I186" s="1">
        <v>50</v>
      </c>
      <c r="J186" s="2">
        <f>AVERAGE(B3:B186)</f>
        <v>15.592880434782609</v>
      </c>
      <c r="K186" s="2">
        <f>AVERAGE(D3:D186)</f>
        <v>55.451569005464513</v>
      </c>
      <c r="L186" s="2">
        <f>AVERAGE(F3:F186)</f>
        <v>16.702727272727273</v>
      </c>
      <c r="P186" s="1"/>
      <c r="Q186" s="1"/>
    </row>
    <row r="187" spans="1:17" hidden="1" x14ac:dyDescent="0.3">
      <c r="A187" s="37">
        <v>43101</v>
      </c>
      <c r="B187" s="43">
        <v>20.98</v>
      </c>
      <c r="C187" s="43"/>
      <c r="D187" s="43">
        <v>29.7</v>
      </c>
      <c r="E187" s="43"/>
      <c r="F187" s="43">
        <v>16</v>
      </c>
      <c r="H187" s="12">
        <v>30</v>
      </c>
      <c r="I187" s="1">
        <v>50</v>
      </c>
      <c r="J187" s="2">
        <f>AVERAGE(B3:B187)</f>
        <v>15.622000000000002</v>
      </c>
      <c r="K187" s="2">
        <f>AVERAGE(D3:D187)</f>
        <v>55.311614826086995</v>
      </c>
      <c r="L187" s="2">
        <f>AVERAGE(F3:F187)</f>
        <v>16.696967213114753</v>
      </c>
      <c r="P187" s="1"/>
      <c r="Q187" s="1"/>
    </row>
    <row r="188" spans="1:17" hidden="1" x14ac:dyDescent="0.3">
      <c r="A188" s="37">
        <v>43102</v>
      </c>
      <c r="B188" s="43">
        <v>20.94</v>
      </c>
      <c r="C188" s="43"/>
      <c r="D188" s="43">
        <v>21.5</v>
      </c>
      <c r="E188" s="43"/>
      <c r="F188" s="43">
        <v>15.8</v>
      </c>
      <c r="H188" s="12">
        <v>30</v>
      </c>
      <c r="I188" s="1">
        <v>50</v>
      </c>
      <c r="J188" s="2">
        <f>AVERAGE(B3:B188)</f>
        <v>15.650591397849464</v>
      </c>
      <c r="K188" s="2">
        <f>AVERAGE(D3:D188)</f>
        <v>55.128849340540576</v>
      </c>
      <c r="L188" s="2">
        <f>AVERAGE(F3:F188)</f>
        <v>16.689674796747966</v>
      </c>
      <c r="P188" s="1"/>
      <c r="Q188" s="1"/>
    </row>
    <row r="189" spans="1:17" hidden="1" x14ac:dyDescent="0.3">
      <c r="A189" s="37">
        <v>43103</v>
      </c>
      <c r="B189" s="43">
        <v>21.79</v>
      </c>
      <c r="C189" s="43"/>
      <c r="D189" s="43">
        <v>18.64</v>
      </c>
      <c r="E189" s="43"/>
      <c r="F189" s="43">
        <v>14.9</v>
      </c>
      <c r="H189" s="12">
        <v>30</v>
      </c>
      <c r="I189" s="1">
        <v>50</v>
      </c>
      <c r="J189" s="2">
        <f>AVERAGE(B3:B189)</f>
        <v>15.683422459893048</v>
      </c>
      <c r="K189" s="2">
        <f>AVERAGE(D3:D189)</f>
        <v>54.932672731182826</v>
      </c>
      <c r="L189" s="2">
        <f>AVERAGE(F3:F189)</f>
        <v>16.675241935483871</v>
      </c>
      <c r="P189" s="1"/>
      <c r="Q189" s="1"/>
    </row>
    <row r="190" spans="1:17" hidden="1" x14ac:dyDescent="0.3">
      <c r="A190" s="37">
        <v>43104</v>
      </c>
      <c r="B190" s="43">
        <v>20.55</v>
      </c>
      <c r="C190" s="43"/>
      <c r="D190" s="43">
        <v>19.11</v>
      </c>
      <c r="E190" s="43"/>
      <c r="F190" s="43">
        <v>16.2</v>
      </c>
      <c r="H190" s="12">
        <v>30</v>
      </c>
      <c r="I190" s="1">
        <v>50</v>
      </c>
      <c r="J190" s="2">
        <f>AVERAGE(B3:B190)</f>
        <v>15.7093085106383</v>
      </c>
      <c r="K190" s="2">
        <f>AVERAGE(D3:D190)</f>
        <v>54.741107636363672</v>
      </c>
      <c r="L190" s="2">
        <f>AVERAGE(F3:F190)</f>
        <v>16.671439999999997</v>
      </c>
      <c r="P190" s="1"/>
      <c r="Q190" s="1"/>
    </row>
    <row r="191" spans="1:17" hidden="1" x14ac:dyDescent="0.3">
      <c r="A191" s="37">
        <v>43105</v>
      </c>
      <c r="B191" s="43">
        <v>24.99</v>
      </c>
      <c r="C191" s="43"/>
      <c r="D191" s="43">
        <v>31.89</v>
      </c>
      <c r="E191" s="43"/>
      <c r="F191" s="43">
        <v>15</v>
      </c>
      <c r="H191" s="12">
        <v>30</v>
      </c>
      <c r="I191" s="1">
        <v>50</v>
      </c>
      <c r="J191" s="2">
        <f>AVERAGE(B3:B191)</f>
        <v>15.7584126984127</v>
      </c>
      <c r="K191" s="2">
        <f>AVERAGE(D3:D191)</f>
        <v>54.619559191489394</v>
      </c>
      <c r="L191" s="2">
        <f>AVERAGE(F3:F191)</f>
        <v>16.658174603174601</v>
      </c>
      <c r="P191" s="1"/>
      <c r="Q191" s="1"/>
    </row>
    <row r="192" spans="1:17" hidden="1" x14ac:dyDescent="0.3">
      <c r="A192" s="37">
        <v>43106</v>
      </c>
      <c r="B192" s="43">
        <v>20.329999999999998</v>
      </c>
      <c r="C192" s="43"/>
      <c r="D192" s="43">
        <v>46.1</v>
      </c>
      <c r="E192" s="43"/>
      <c r="F192" s="43">
        <v>16.2</v>
      </c>
      <c r="H192" s="12">
        <v>30</v>
      </c>
      <c r="I192" s="1">
        <v>50</v>
      </c>
      <c r="J192" s="2">
        <f>AVERAGE(B3:B192)</f>
        <v>15.782473684210526</v>
      </c>
      <c r="K192" s="2">
        <f>AVERAGE(D3:D192)</f>
        <v>54.574482158730191</v>
      </c>
      <c r="L192" s="2">
        <f>AVERAGE(F3:F192)</f>
        <v>16.654566929133857</v>
      </c>
      <c r="P192" s="1"/>
      <c r="Q192" s="1"/>
    </row>
    <row r="193" spans="1:17" hidden="1" x14ac:dyDescent="0.3">
      <c r="A193" s="37">
        <v>43107</v>
      </c>
      <c r="B193" s="43">
        <v>16.100000000000001</v>
      </c>
      <c r="C193" s="43"/>
      <c r="D193" s="43">
        <v>117.2</v>
      </c>
      <c r="E193" s="43"/>
      <c r="F193" s="43">
        <v>13.1</v>
      </c>
      <c r="H193" s="12">
        <v>30</v>
      </c>
      <c r="I193" s="1">
        <v>50</v>
      </c>
      <c r="J193" s="2">
        <f>AVERAGE(B3:B193)</f>
        <v>15.784136125654451</v>
      </c>
      <c r="K193" s="2">
        <f>AVERAGE(D3:D193)</f>
        <v>54.904090147368457</v>
      </c>
      <c r="L193" s="2">
        <f>AVERAGE(F3:F193)</f>
        <v>16.626796874999997</v>
      </c>
      <c r="P193" s="1"/>
      <c r="Q193" s="1"/>
    </row>
    <row r="194" spans="1:17" hidden="1" x14ac:dyDescent="0.3">
      <c r="A194" s="37">
        <v>43108</v>
      </c>
      <c r="B194" s="43">
        <v>41.78</v>
      </c>
      <c r="C194" s="43"/>
      <c r="D194" s="43">
        <v>95.7</v>
      </c>
      <c r="E194" s="43"/>
      <c r="F194" s="43">
        <v>29.9</v>
      </c>
      <c r="H194" s="12">
        <v>30</v>
      </c>
      <c r="I194" s="1">
        <v>50</v>
      </c>
      <c r="J194" s="2">
        <f>AVERAGE(B3:B194)</f>
        <v>15.91953125</v>
      </c>
      <c r="K194" s="2">
        <f>AVERAGE(D3:D194)</f>
        <v>55.11768129842936</v>
      </c>
      <c r="L194" s="2">
        <f>AVERAGE(F3:F194)</f>
        <v>16.729689922480617</v>
      </c>
      <c r="P194" s="1"/>
      <c r="Q194" s="1"/>
    </row>
    <row r="195" spans="1:17" hidden="1" x14ac:dyDescent="0.3">
      <c r="A195" s="37">
        <v>43109</v>
      </c>
      <c r="B195" s="43">
        <v>29.62</v>
      </c>
      <c r="C195" s="43"/>
      <c r="D195" s="43">
        <v>40</v>
      </c>
      <c r="E195" s="43"/>
      <c r="F195" s="43">
        <v>23.1</v>
      </c>
      <c r="H195" s="12">
        <v>30</v>
      </c>
      <c r="I195" s="1">
        <v>50</v>
      </c>
      <c r="J195" s="2">
        <f>AVERAGE(B3:B195)</f>
        <v>15.990518134715026</v>
      </c>
      <c r="K195" s="2">
        <f>AVERAGE(D3:D195)</f>
        <v>55.038943375000038</v>
      </c>
      <c r="L195" s="2">
        <f>AVERAGE(F3:F195)</f>
        <v>16.778692307692303</v>
      </c>
      <c r="P195" s="1"/>
      <c r="Q195" s="1"/>
    </row>
    <row r="196" spans="1:17" hidden="1" x14ac:dyDescent="0.3">
      <c r="A196" s="37">
        <v>43110</v>
      </c>
      <c r="B196" s="43">
        <v>22.9</v>
      </c>
      <c r="C196" s="43"/>
      <c r="D196" s="43">
        <v>30.7</v>
      </c>
      <c r="E196" s="43"/>
      <c r="F196" s="43">
        <v>17.899999999999999</v>
      </c>
      <c r="H196" s="12">
        <v>30</v>
      </c>
      <c r="I196" s="1">
        <v>50</v>
      </c>
      <c r="J196" s="2">
        <f>AVERAGE(B3:B196)</f>
        <v>16.026134020618557</v>
      </c>
      <c r="K196" s="2">
        <f>AVERAGE(D3:D196)</f>
        <v>54.912834860103672</v>
      </c>
      <c r="L196" s="2">
        <f>AVERAGE(F3:F196)</f>
        <v>16.787251908396943</v>
      </c>
      <c r="P196" s="1"/>
      <c r="Q196" s="1"/>
    </row>
    <row r="197" spans="1:17" hidden="1" x14ac:dyDescent="0.3">
      <c r="A197" s="37">
        <v>43111</v>
      </c>
      <c r="B197" s="43">
        <v>30.88</v>
      </c>
      <c r="C197" s="43"/>
      <c r="D197" s="43">
        <v>34.659999999999997</v>
      </c>
      <c r="E197" s="43"/>
      <c r="F197" s="43">
        <v>24.6</v>
      </c>
      <c r="H197" s="12">
        <v>30</v>
      </c>
      <c r="I197" s="1">
        <v>50</v>
      </c>
      <c r="J197" s="2">
        <f>AVERAGE(B3:B197)</f>
        <v>16.102307692307694</v>
      </c>
      <c r="K197" s="2">
        <f>AVERAGE(D3:D197)</f>
        <v>54.808438804123753</v>
      </c>
      <c r="L197" s="2">
        <f>AVERAGE(F3:F197)</f>
        <v>16.846439393939391</v>
      </c>
      <c r="P197" s="1"/>
      <c r="Q197" s="1"/>
    </row>
    <row r="198" spans="1:17" hidden="1" x14ac:dyDescent="0.3">
      <c r="A198" s="37">
        <v>43112</v>
      </c>
      <c r="B198" s="43">
        <v>26.48</v>
      </c>
      <c r="C198" s="43"/>
      <c r="D198" s="43">
        <v>83.15</v>
      </c>
      <c r="E198" s="43"/>
      <c r="F198" s="43">
        <v>25.5</v>
      </c>
      <c r="H198" s="12">
        <v>30</v>
      </c>
      <c r="I198" s="1">
        <v>50</v>
      </c>
      <c r="J198" s="2">
        <f>AVERAGE(B3:B198)</f>
        <v>16.155255102040819</v>
      </c>
      <c r="K198" s="2">
        <f>AVERAGE(D3:D198)</f>
        <v>54.953780143589782</v>
      </c>
      <c r="L198" s="2">
        <f>AVERAGE(F3:F198)</f>
        <v>16.911503759398492</v>
      </c>
      <c r="P198" s="1"/>
      <c r="Q198" s="1"/>
    </row>
    <row r="199" spans="1:17" hidden="1" x14ac:dyDescent="0.3">
      <c r="A199" s="37">
        <v>43113</v>
      </c>
      <c r="B199" s="43">
        <v>25.46</v>
      </c>
      <c r="C199" s="43"/>
      <c r="D199" s="43">
        <v>268.55</v>
      </c>
      <c r="E199" s="43"/>
      <c r="F199" s="43">
        <v>33.200000000000003</v>
      </c>
      <c r="H199" s="12">
        <v>30</v>
      </c>
      <c r="I199" s="1">
        <v>50</v>
      </c>
      <c r="J199" s="2">
        <f>AVERAGE(B3:B199)</f>
        <v>16.20248730964467</v>
      </c>
      <c r="K199" s="2">
        <f>AVERAGE(D3:D199)</f>
        <v>56.04355677551024</v>
      </c>
      <c r="L199" s="2">
        <f>AVERAGE(F3:F199)</f>
        <v>17.033059701492533</v>
      </c>
      <c r="P199" s="1"/>
      <c r="Q199" s="1"/>
    </row>
    <row r="200" spans="1:17" hidden="1" x14ac:dyDescent="0.3">
      <c r="A200" s="37">
        <v>43114</v>
      </c>
      <c r="B200" s="43">
        <v>20.28</v>
      </c>
      <c r="C200" s="43"/>
      <c r="D200" s="43">
        <v>28.65</v>
      </c>
      <c r="E200" s="43"/>
      <c r="F200" s="43">
        <v>21.2</v>
      </c>
      <c r="H200" s="12">
        <v>30</v>
      </c>
      <c r="I200" s="1">
        <v>50</v>
      </c>
      <c r="J200" s="2">
        <f>AVERAGE(B3:B200)</f>
        <v>16.223080808080812</v>
      </c>
      <c r="K200" s="2">
        <f>AVERAGE(D3:D200)</f>
        <v>55.904503187817291</v>
      </c>
      <c r="L200" s="2">
        <f>AVERAGE(F3:F200)</f>
        <v>17.063925925925918</v>
      </c>
      <c r="P200" s="1"/>
      <c r="Q200" s="1"/>
    </row>
    <row r="201" spans="1:17" hidden="1" x14ac:dyDescent="0.3">
      <c r="A201" s="37">
        <v>43115</v>
      </c>
      <c r="B201" s="43">
        <v>22.5</v>
      </c>
      <c r="C201" s="43"/>
      <c r="D201" s="43">
        <v>39.24</v>
      </c>
      <c r="E201" s="43"/>
      <c r="F201" s="43">
        <v>20.100000000000001</v>
      </c>
      <c r="H201" s="12">
        <v>30</v>
      </c>
      <c r="I201" s="1">
        <v>50</v>
      </c>
      <c r="J201" s="2">
        <f>AVERAGE(B3:B201)</f>
        <v>16.254623115577893</v>
      </c>
      <c r="K201" s="2">
        <f>AVERAGE(D3:D201)</f>
        <v>55.820339030303067</v>
      </c>
      <c r="L201" s="2">
        <f>AVERAGE(F3:F201)</f>
        <v>17.086249999999993</v>
      </c>
      <c r="P201" s="1"/>
      <c r="Q201" s="1"/>
    </row>
    <row r="202" spans="1:17" hidden="1" x14ac:dyDescent="0.3">
      <c r="A202" s="37">
        <v>43116</v>
      </c>
      <c r="B202" s="43">
        <v>29.65</v>
      </c>
      <c r="C202" s="43"/>
      <c r="D202" s="43">
        <v>34.799999999999997</v>
      </c>
      <c r="E202" s="43"/>
      <c r="F202" s="43">
        <v>26</v>
      </c>
      <c r="H202" s="12">
        <v>30</v>
      </c>
      <c r="I202" s="1">
        <v>50</v>
      </c>
      <c r="J202" s="2">
        <f>AVERAGE(B3:B202)</f>
        <v>16.321600000000004</v>
      </c>
      <c r="K202" s="2">
        <f>AVERAGE(D3:D202)</f>
        <v>55.714709185929678</v>
      </c>
      <c r="L202" s="2">
        <f>AVERAGE(F3:F202)</f>
        <v>17.151313868613133</v>
      </c>
      <c r="P202" s="1"/>
      <c r="Q202" s="1"/>
    </row>
    <row r="203" spans="1:17" hidden="1" x14ac:dyDescent="0.3">
      <c r="A203" s="37">
        <v>43117</v>
      </c>
      <c r="B203" s="43">
        <v>26.73</v>
      </c>
      <c r="C203" s="43"/>
      <c r="D203" s="43">
        <v>40.409999999999997</v>
      </c>
      <c r="E203" s="43"/>
      <c r="F203" s="43">
        <v>24.6</v>
      </c>
      <c r="H203" s="12">
        <v>30</v>
      </c>
      <c r="I203" s="1">
        <v>50</v>
      </c>
      <c r="J203" s="2">
        <f>AVERAGE(B3:B203)</f>
        <v>16.373383084577117</v>
      </c>
      <c r="K203" s="2">
        <f>AVERAGE(D3:D203)</f>
        <v>55.638185640000032</v>
      </c>
      <c r="L203" s="2">
        <f>AVERAGE(F3:F203)</f>
        <v>17.205289855072458</v>
      </c>
      <c r="P203" s="1"/>
      <c r="Q203" s="1"/>
    </row>
    <row r="204" spans="1:17" hidden="1" x14ac:dyDescent="0.3">
      <c r="A204" s="37">
        <v>43118</v>
      </c>
      <c r="B204" s="43">
        <v>25.37</v>
      </c>
      <c r="C204" s="43"/>
      <c r="D204" s="43">
        <v>55.87</v>
      </c>
      <c r="E204" s="43"/>
      <c r="F204" s="43">
        <v>20.9</v>
      </c>
      <c r="H204" s="12">
        <v>30</v>
      </c>
      <c r="I204" s="1">
        <v>50</v>
      </c>
      <c r="J204" s="2">
        <f>AVERAGE(B3:B204)</f>
        <v>16.417920792079212</v>
      </c>
      <c r="K204" s="2">
        <f>AVERAGE(D3:D204)</f>
        <v>55.639338945273664</v>
      </c>
      <c r="L204" s="2">
        <f>AVERAGE(F3:F204)</f>
        <v>17.231870503597115</v>
      </c>
      <c r="P204" s="1"/>
      <c r="Q204" s="1"/>
    </row>
    <row r="205" spans="1:17" hidden="1" x14ac:dyDescent="0.3">
      <c r="A205" s="37">
        <v>43119</v>
      </c>
      <c r="B205" s="43">
        <v>32.340000000000003</v>
      </c>
      <c r="C205" s="43"/>
      <c r="D205" s="43">
        <v>80.760000000000005</v>
      </c>
      <c r="E205" s="43"/>
      <c r="F205" s="43">
        <v>29.7</v>
      </c>
      <c r="H205" s="12">
        <v>30</v>
      </c>
      <c r="I205" s="1">
        <v>50</v>
      </c>
      <c r="J205" s="2">
        <f>AVERAGE(B3:B205)</f>
        <v>16.496354679802959</v>
      </c>
      <c r="K205" s="2">
        <f>AVERAGE(D3:D205)</f>
        <v>55.763698653465383</v>
      </c>
      <c r="L205" s="2">
        <f>AVERAGE(F3:F205)</f>
        <v>17.320928571428563</v>
      </c>
      <c r="P205" s="1"/>
      <c r="Q205" s="1"/>
    </row>
    <row r="206" spans="1:17" hidden="1" x14ac:dyDescent="0.3">
      <c r="A206" s="37">
        <v>43120</v>
      </c>
      <c r="B206" s="43">
        <v>28.25</v>
      </c>
      <c r="C206" s="43"/>
      <c r="D206" s="43">
        <v>39.14</v>
      </c>
      <c r="E206" s="43"/>
      <c r="F206" s="43">
        <v>34.1</v>
      </c>
      <c r="H206" s="12">
        <v>30</v>
      </c>
      <c r="I206" s="1">
        <v>50</v>
      </c>
      <c r="J206" s="2">
        <f>AVERAGE(B3:B206)</f>
        <v>16.553970588235298</v>
      </c>
      <c r="K206" s="2">
        <f>AVERAGE(D3:D206)</f>
        <v>55.6818085123153</v>
      </c>
      <c r="L206" s="2">
        <f>AVERAGE(F3:F206)</f>
        <v>17.439929078014178</v>
      </c>
      <c r="P206" s="1"/>
      <c r="Q206" s="1"/>
    </row>
    <row r="207" spans="1:17" hidden="1" x14ac:dyDescent="0.3">
      <c r="A207" s="37">
        <v>43121</v>
      </c>
      <c r="B207" s="43">
        <v>23.64</v>
      </c>
      <c r="C207" s="43"/>
      <c r="D207" s="43">
        <v>30.85</v>
      </c>
      <c r="E207" s="43"/>
      <c r="F207" s="43">
        <v>37.6</v>
      </c>
      <c r="H207" s="12">
        <v>30</v>
      </c>
      <c r="I207" s="1">
        <v>50</v>
      </c>
      <c r="J207" s="2">
        <f>AVERAGE(B3:B207)</f>
        <v>16.588536585365855</v>
      </c>
      <c r="K207" s="2">
        <f>AVERAGE(D3:D207)</f>
        <v>55.560083960784347</v>
      </c>
      <c r="L207" s="2">
        <f>AVERAGE(F3:F207)</f>
        <v>17.581901408450694</v>
      </c>
      <c r="P207" s="1"/>
      <c r="Q207" s="1"/>
    </row>
    <row r="208" spans="1:17" hidden="1" x14ac:dyDescent="0.3">
      <c r="A208" s="37">
        <v>43122</v>
      </c>
      <c r="B208" s="43">
        <v>34.119999999999997</v>
      </c>
      <c r="C208" s="43"/>
      <c r="D208" s="43">
        <v>83.82</v>
      </c>
      <c r="E208" s="43"/>
      <c r="F208" s="43">
        <v>20.6</v>
      </c>
      <c r="H208" s="12">
        <v>30</v>
      </c>
      <c r="I208" s="1">
        <v>50</v>
      </c>
      <c r="J208" s="2">
        <f>AVERAGE(B3:B208)</f>
        <v>16.673640776699031</v>
      </c>
      <c r="K208" s="2">
        <f>AVERAGE(D3:D208)</f>
        <v>55.697937209756127</v>
      </c>
      <c r="L208" s="2">
        <f>AVERAGE(F3:F208)</f>
        <v>17.603006993006982</v>
      </c>
      <c r="P208" s="1"/>
      <c r="Q208" s="1"/>
    </row>
    <row r="209" spans="1:17" hidden="1" x14ac:dyDescent="0.3">
      <c r="A209" s="37">
        <v>43123</v>
      </c>
      <c r="B209" s="43">
        <v>52.15</v>
      </c>
      <c r="C209" s="43"/>
      <c r="D209" s="43">
        <v>148.38</v>
      </c>
      <c r="E209" s="43"/>
      <c r="F209" s="43" t="s">
        <v>3</v>
      </c>
      <c r="H209" s="12">
        <v>30</v>
      </c>
      <c r="I209" s="1">
        <v>50</v>
      </c>
      <c r="J209" s="2">
        <f>AVERAGE(B3:B209)</f>
        <v>16.845024154589375</v>
      </c>
      <c r="K209" s="2">
        <f>AVERAGE(D3:D209)</f>
        <v>56.147850135922354</v>
      </c>
      <c r="L209" s="2">
        <f>AVERAGE(F3:F209)</f>
        <v>17.603006993006982</v>
      </c>
      <c r="P209" s="1"/>
      <c r="Q209" s="1"/>
    </row>
    <row r="210" spans="1:17" hidden="1" x14ac:dyDescent="0.3">
      <c r="A210" s="37">
        <v>43124</v>
      </c>
      <c r="B210" s="43">
        <v>43.66</v>
      </c>
      <c r="C210" s="43"/>
      <c r="D210" s="43">
        <v>77.66</v>
      </c>
      <c r="E210" s="43"/>
      <c r="F210" s="43" t="s">
        <v>3</v>
      </c>
      <c r="H210" s="12">
        <v>30</v>
      </c>
      <c r="I210" s="1">
        <v>50</v>
      </c>
      <c r="J210" s="2">
        <f>AVERAGE(B3:B210)</f>
        <v>16.973942307692308</v>
      </c>
      <c r="K210" s="2">
        <f>AVERAGE(D3:D210)</f>
        <v>56.25177356521742</v>
      </c>
      <c r="L210" s="2">
        <f>AVERAGE(F3:F210)</f>
        <v>17.603006993006982</v>
      </c>
      <c r="P210" s="1"/>
      <c r="Q210" s="1"/>
    </row>
    <row r="211" spans="1:17" hidden="1" x14ac:dyDescent="0.3">
      <c r="A211" s="37">
        <v>43125</v>
      </c>
      <c r="B211" s="43">
        <v>35.69</v>
      </c>
      <c r="C211" s="43"/>
      <c r="D211" s="43">
        <v>44.85</v>
      </c>
      <c r="E211" s="43"/>
      <c r="F211" s="43" t="s">
        <v>3</v>
      </c>
      <c r="H211" s="12">
        <v>30</v>
      </c>
      <c r="I211" s="1">
        <v>50</v>
      </c>
      <c r="J211" s="2">
        <f>AVERAGE(B3:B211)</f>
        <v>17.063492822966509</v>
      </c>
      <c r="K211" s="2">
        <f>AVERAGE(D3:D211)</f>
        <v>56.196957346153873</v>
      </c>
      <c r="L211" s="2">
        <f>AVERAGE(F3:F211)</f>
        <v>17.603006993006982</v>
      </c>
      <c r="P211" s="1"/>
      <c r="Q211" s="1"/>
    </row>
    <row r="212" spans="1:17" hidden="1" x14ac:dyDescent="0.3">
      <c r="A212" s="37">
        <v>43126</v>
      </c>
      <c r="B212" s="43">
        <v>31.93</v>
      </c>
      <c r="C212" s="43"/>
      <c r="D212" s="43">
        <v>35.369999999999997</v>
      </c>
      <c r="E212" s="43"/>
      <c r="F212" s="43" t="s">
        <v>3</v>
      </c>
      <c r="H212" s="12">
        <v>30</v>
      </c>
      <c r="I212" s="1">
        <v>50</v>
      </c>
      <c r="J212" s="2">
        <f>AVERAGE(B3:B212)</f>
        <v>17.134285714285717</v>
      </c>
      <c r="K212" s="2">
        <f>AVERAGE(D3:D212)</f>
        <v>56.097306832535914</v>
      </c>
      <c r="L212" s="2">
        <f>AVERAGE(F3:F212)</f>
        <v>17.603006993006982</v>
      </c>
      <c r="P212" s="1"/>
      <c r="Q212" s="1"/>
    </row>
    <row r="213" spans="1:17" hidden="1" x14ac:dyDescent="0.3">
      <c r="A213" s="37">
        <v>43127</v>
      </c>
      <c r="B213" s="43">
        <v>31.97</v>
      </c>
      <c r="C213" s="43"/>
      <c r="D213" s="43">
        <v>35.99</v>
      </c>
      <c r="E213" s="43"/>
      <c r="F213" s="43" t="s">
        <v>3</v>
      </c>
      <c r="H213" s="12">
        <v>30</v>
      </c>
      <c r="I213" s="1">
        <v>50</v>
      </c>
      <c r="J213" s="2">
        <f>AVERAGE(B3:B213)</f>
        <v>17.204597156398105</v>
      </c>
      <c r="K213" s="2">
        <f>AVERAGE(D3:D213)</f>
        <v>56.001557752380982</v>
      </c>
      <c r="L213" s="2">
        <f>AVERAGE(F3:F213)</f>
        <v>17.603006993006982</v>
      </c>
      <c r="P213" s="1"/>
      <c r="Q213" s="1"/>
    </row>
    <row r="214" spans="1:17" hidden="1" x14ac:dyDescent="0.3">
      <c r="A214" s="37">
        <v>43128</v>
      </c>
      <c r="B214" s="43">
        <v>16.78</v>
      </c>
      <c r="C214" s="43"/>
      <c r="D214" s="43">
        <v>22.32</v>
      </c>
      <c r="E214" s="43"/>
      <c r="F214" s="43" t="s">
        <v>3</v>
      </c>
      <c r="H214" s="12">
        <v>30</v>
      </c>
      <c r="I214" s="1">
        <v>50</v>
      </c>
      <c r="J214" s="2">
        <f>AVERAGE(B3:B214)</f>
        <v>17.202594339622642</v>
      </c>
      <c r="K214" s="2">
        <f>AVERAGE(D3:D214)</f>
        <v>55.841929516587705</v>
      </c>
      <c r="L214" s="2">
        <f>AVERAGE(F3:F214)</f>
        <v>17.603006993006982</v>
      </c>
      <c r="P214" s="1"/>
      <c r="Q214" s="1"/>
    </row>
    <row r="215" spans="1:17" hidden="1" x14ac:dyDescent="0.3">
      <c r="A215" s="37">
        <v>43129</v>
      </c>
      <c r="B215" s="43">
        <v>22.2</v>
      </c>
      <c r="C215" s="43"/>
      <c r="D215" s="43">
        <v>29.05</v>
      </c>
      <c r="E215" s="43"/>
      <c r="F215" s="43" t="s">
        <v>3</v>
      </c>
      <c r="H215" s="12">
        <v>30</v>
      </c>
      <c r="I215" s="1">
        <v>50</v>
      </c>
      <c r="J215" s="2">
        <f>AVERAGE(B3:B215)</f>
        <v>17.226056338028169</v>
      </c>
      <c r="K215" s="2">
        <f>AVERAGE(D3:D215)</f>
        <v>55.715552490566061</v>
      </c>
      <c r="L215" s="2">
        <f>AVERAGE(F3:F215)</f>
        <v>17.603006993006982</v>
      </c>
      <c r="P215" s="1"/>
      <c r="Q215" s="1"/>
    </row>
    <row r="216" spans="1:17" hidden="1" x14ac:dyDescent="0.3">
      <c r="A216" s="37">
        <v>43130</v>
      </c>
      <c r="B216" s="43">
        <v>30.92</v>
      </c>
      <c r="C216" s="43"/>
      <c r="D216" s="43">
        <v>50.02</v>
      </c>
      <c r="E216" s="43"/>
      <c r="F216" s="43" t="s">
        <v>3</v>
      </c>
      <c r="H216" s="12">
        <v>30</v>
      </c>
      <c r="I216" s="1">
        <v>50</v>
      </c>
      <c r="J216" s="2">
        <f>AVERAGE(B3:B216)</f>
        <v>17.290046728971962</v>
      </c>
      <c r="K216" s="2">
        <f>AVERAGE(D3:D216)</f>
        <v>55.688812807511766</v>
      </c>
      <c r="L216" s="2">
        <f>AVERAGE(F3:F216)</f>
        <v>17.603006993006982</v>
      </c>
      <c r="P216" s="1"/>
      <c r="Q216" s="1"/>
    </row>
    <row r="217" spans="1:17" hidden="1" x14ac:dyDescent="0.3">
      <c r="A217" s="37">
        <v>43131</v>
      </c>
      <c r="B217" s="43">
        <v>21.67</v>
      </c>
      <c r="C217" s="43"/>
      <c r="D217" s="43">
        <v>27</v>
      </c>
      <c r="E217" s="43"/>
      <c r="F217" s="43" t="s">
        <v>3</v>
      </c>
      <c r="H217" s="12">
        <v>30</v>
      </c>
      <c r="I217" s="1">
        <v>50</v>
      </c>
      <c r="J217" s="2">
        <f>AVERAGE(B3:B217)</f>
        <v>17.310418604651165</v>
      </c>
      <c r="K217" s="2">
        <f>AVERAGE(D3:D217)</f>
        <v>55.554752934579469</v>
      </c>
      <c r="L217" s="2">
        <f>AVERAGE(F3:F217)</f>
        <v>17.603006993006982</v>
      </c>
      <c r="P217" s="1"/>
      <c r="Q217" s="1"/>
    </row>
    <row r="218" spans="1:17" hidden="1" x14ac:dyDescent="0.3">
      <c r="A218" s="37">
        <v>43132</v>
      </c>
      <c r="B218" s="43">
        <v>19.600000000000001</v>
      </c>
      <c r="C218" s="43"/>
      <c r="D218" s="43">
        <v>30.98</v>
      </c>
      <c r="E218" s="43"/>
      <c r="F218" s="43" t="s">
        <v>3</v>
      </c>
      <c r="H218" s="12">
        <v>30</v>
      </c>
      <c r="I218" s="1">
        <v>50</v>
      </c>
      <c r="J218" s="2">
        <f>AVERAGE(B3:B218)</f>
        <v>17.321018518518517</v>
      </c>
      <c r="K218" s="2">
        <f>AVERAGE(D3:D218)</f>
        <v>55.44045175813956</v>
      </c>
      <c r="L218" s="2">
        <f>AVERAGE(F3:F218)</f>
        <v>17.603006993006982</v>
      </c>
      <c r="P218" s="1"/>
      <c r="Q218" s="1"/>
    </row>
    <row r="219" spans="1:17" hidden="1" x14ac:dyDescent="0.3">
      <c r="A219" s="37">
        <v>43133</v>
      </c>
      <c r="B219" s="43">
        <v>12.7</v>
      </c>
      <c r="C219" s="43"/>
      <c r="D219" s="43">
        <v>18.899999999999999</v>
      </c>
      <c r="E219" s="43"/>
      <c r="F219" s="43" t="s">
        <v>3</v>
      </c>
      <c r="H219" s="12">
        <v>30</v>
      </c>
      <c r="I219" s="1">
        <v>50</v>
      </c>
      <c r="J219" s="2">
        <f>AVERAGE(B3:B219)</f>
        <v>17.299723502304147</v>
      </c>
      <c r="K219" s="2">
        <f>AVERAGE(D3:D219)</f>
        <v>55.271283000000025</v>
      </c>
      <c r="L219" s="2">
        <f>AVERAGE(F3:F219)</f>
        <v>17.603006993006982</v>
      </c>
      <c r="P219" s="1"/>
      <c r="Q219" s="1"/>
    </row>
    <row r="220" spans="1:17" hidden="1" x14ac:dyDescent="0.3">
      <c r="A220" s="37">
        <v>43134</v>
      </c>
      <c r="B220" s="43">
        <v>14.18</v>
      </c>
      <c r="C220" s="43"/>
      <c r="D220" s="43">
        <v>21</v>
      </c>
      <c r="E220" s="43"/>
      <c r="F220" s="43" t="s">
        <v>3</v>
      </c>
      <c r="H220" s="12">
        <v>30</v>
      </c>
      <c r="I220" s="1">
        <v>50</v>
      </c>
      <c r="J220" s="2">
        <f>AVERAGE(B3:B220)</f>
        <v>17.285412844036696</v>
      </c>
      <c r="K220" s="2">
        <f>AVERAGE(D3:D220)</f>
        <v>55.113350820276523</v>
      </c>
      <c r="L220" s="2">
        <f>AVERAGE(F3:F220)</f>
        <v>17.603006993006982</v>
      </c>
      <c r="P220" s="1"/>
      <c r="Q220" s="1"/>
    </row>
    <row r="221" spans="1:17" hidden="1" x14ac:dyDescent="0.3">
      <c r="A221" s="37">
        <v>43135</v>
      </c>
      <c r="B221" s="43">
        <v>12.62</v>
      </c>
      <c r="C221" s="43"/>
      <c r="D221" s="43">
        <v>20.94</v>
      </c>
      <c r="E221" s="43"/>
      <c r="F221" s="43" t="s">
        <v>3</v>
      </c>
      <c r="H221" s="12">
        <v>30</v>
      </c>
      <c r="I221" s="1">
        <v>50</v>
      </c>
      <c r="J221" s="2">
        <f>AVERAGE(B3:B221)</f>
        <v>17.264109589041094</v>
      </c>
      <c r="K221" s="2">
        <f>AVERAGE(D3:D221)</f>
        <v>54.956592330275257</v>
      </c>
      <c r="L221" s="2">
        <f>AVERAGE(F3:F221)</f>
        <v>17.603006993006982</v>
      </c>
      <c r="P221" s="1"/>
      <c r="Q221" s="1"/>
    </row>
    <row r="222" spans="1:17" hidden="1" x14ac:dyDescent="0.3">
      <c r="A222" s="37">
        <v>43136</v>
      </c>
      <c r="B222" s="43">
        <v>12.64</v>
      </c>
      <c r="C222" s="43"/>
      <c r="D222" s="43">
        <v>25</v>
      </c>
      <c r="E222" s="43"/>
      <c r="F222" s="43" t="s">
        <v>3</v>
      </c>
      <c r="H222" s="12">
        <v>30</v>
      </c>
      <c r="I222" s="1">
        <v>50</v>
      </c>
      <c r="J222" s="2">
        <f>AVERAGE(B3:B222)</f>
        <v>17.243090909090906</v>
      </c>
      <c r="K222" s="2">
        <f>AVERAGE(D3:D222)</f>
        <v>54.819804237442945</v>
      </c>
      <c r="L222" s="2">
        <f>AVERAGE(F3:F222)</f>
        <v>17.603006993006982</v>
      </c>
      <c r="P222" s="1"/>
      <c r="Q222" s="1"/>
    </row>
    <row r="223" spans="1:17" hidden="1" x14ac:dyDescent="0.3">
      <c r="A223" s="37">
        <v>43137</v>
      </c>
      <c r="B223" s="43">
        <v>18.57</v>
      </c>
      <c r="C223" s="43"/>
      <c r="D223" s="43">
        <v>28.3</v>
      </c>
      <c r="E223" s="43"/>
      <c r="F223" s="43" t="s">
        <v>3</v>
      </c>
      <c r="H223" s="12">
        <v>30</v>
      </c>
      <c r="I223" s="1">
        <v>50</v>
      </c>
      <c r="J223" s="2">
        <f>AVERAGE(B3:B223)</f>
        <v>17.249095022624434</v>
      </c>
      <c r="K223" s="2">
        <f>AVERAGE(D3:D223)</f>
        <v>54.699259672727294</v>
      </c>
      <c r="L223" s="2">
        <f>AVERAGE(F3:F223)</f>
        <v>17.603006993006982</v>
      </c>
      <c r="P223" s="1"/>
      <c r="Q223" s="1"/>
    </row>
    <row r="224" spans="1:17" hidden="1" x14ac:dyDescent="0.3">
      <c r="A224" s="37">
        <v>43138</v>
      </c>
      <c r="B224" s="43">
        <v>17.149999999999999</v>
      </c>
      <c r="C224" s="43"/>
      <c r="D224" s="43">
        <v>52.03</v>
      </c>
      <c r="E224" s="43"/>
      <c r="F224" s="43" t="s">
        <v>3</v>
      </c>
      <c r="H224" s="12">
        <v>30</v>
      </c>
      <c r="I224" s="1">
        <v>50</v>
      </c>
      <c r="J224" s="2">
        <f>AVERAGE(B3:B224)</f>
        <v>17.248648648648647</v>
      </c>
      <c r="K224" s="2">
        <f>AVERAGE(D3:D224)</f>
        <v>54.687181574660656</v>
      </c>
      <c r="L224" s="2">
        <f>AVERAGE(F3:F224)</f>
        <v>17.603006993006982</v>
      </c>
      <c r="P224" s="1"/>
      <c r="Q224" s="1"/>
    </row>
    <row r="225" spans="1:17" hidden="1" x14ac:dyDescent="0.3">
      <c r="A225" s="37">
        <v>43139</v>
      </c>
      <c r="B225" s="43">
        <v>28.87</v>
      </c>
      <c r="C225" s="43"/>
      <c r="D225" s="43">
        <v>44.46</v>
      </c>
      <c r="E225" s="43"/>
      <c r="F225" s="43" t="s">
        <v>3</v>
      </c>
      <c r="H225" s="12">
        <v>30</v>
      </c>
      <c r="I225" s="1">
        <v>50</v>
      </c>
      <c r="J225" s="2">
        <f>AVERAGE(B3:B225)</f>
        <v>17.300762331838563</v>
      </c>
      <c r="K225" s="2">
        <f>AVERAGE(D3:D225)</f>
        <v>54.641113189189213</v>
      </c>
      <c r="L225" s="2">
        <f>AVERAGE(F3:F225)</f>
        <v>17.603006993006982</v>
      </c>
      <c r="P225" s="1"/>
      <c r="Q225" s="1"/>
    </row>
    <row r="226" spans="1:17" hidden="1" x14ac:dyDescent="0.3">
      <c r="A226" s="37">
        <v>43140</v>
      </c>
      <c r="B226" s="43">
        <v>44.85</v>
      </c>
      <c r="C226" s="43"/>
      <c r="D226" s="43">
        <v>95.91</v>
      </c>
      <c r="E226" s="43"/>
      <c r="F226" s="43" t="s">
        <v>3</v>
      </c>
      <c r="H226" s="12">
        <v>30</v>
      </c>
      <c r="I226" s="1">
        <v>50</v>
      </c>
      <c r="J226" s="2">
        <f>AVERAGE(B3:B226)</f>
        <v>17.423749999999998</v>
      </c>
      <c r="K226" s="2">
        <f>AVERAGE(D3:D226)</f>
        <v>54.82617546188343</v>
      </c>
      <c r="L226" s="2">
        <f>AVERAGE(F3:F226)</f>
        <v>17.603006993006982</v>
      </c>
      <c r="P226" s="1"/>
      <c r="Q226" s="1"/>
    </row>
    <row r="227" spans="1:17" hidden="1" x14ac:dyDescent="0.3">
      <c r="A227" s="37">
        <v>43141</v>
      </c>
      <c r="B227" s="43">
        <v>27.65</v>
      </c>
      <c r="C227" s="43"/>
      <c r="D227" s="43">
        <v>34.090000000000003</v>
      </c>
      <c r="E227" s="43"/>
      <c r="F227" s="43" t="s">
        <v>3</v>
      </c>
      <c r="H227" s="12">
        <v>30</v>
      </c>
      <c r="I227" s="1">
        <v>50</v>
      </c>
      <c r="J227" s="2">
        <f>AVERAGE(B3:B227)</f>
        <v>17.469199999999997</v>
      </c>
      <c r="K227" s="2">
        <f>AVERAGE(D3:D227)</f>
        <v>54.733603250000023</v>
      </c>
      <c r="L227" s="2">
        <f>AVERAGE(F3:F227)</f>
        <v>17.603006993006982</v>
      </c>
      <c r="P227" s="1"/>
      <c r="Q227" s="1"/>
    </row>
    <row r="228" spans="1:17" hidden="1" x14ac:dyDescent="0.3">
      <c r="A228" s="37">
        <v>43142</v>
      </c>
      <c r="B228" s="43">
        <v>29.12</v>
      </c>
      <c r="C228" s="43"/>
      <c r="D228" s="43">
        <v>61.75</v>
      </c>
      <c r="E228" s="43"/>
      <c r="F228" s="43" t="s">
        <v>3</v>
      </c>
      <c r="H228" s="12">
        <v>30</v>
      </c>
      <c r="I228" s="1">
        <v>50</v>
      </c>
      <c r="J228" s="2">
        <f>AVERAGE(B3:B228)</f>
        <v>17.520752212389379</v>
      </c>
      <c r="K228" s="2">
        <f>AVERAGE(D3:D228)</f>
        <v>54.764787235555573</v>
      </c>
      <c r="L228" s="2">
        <f>AVERAGE(F3:F228)</f>
        <v>17.603006993006982</v>
      </c>
      <c r="P228" s="1"/>
      <c r="Q228" s="1"/>
    </row>
    <row r="229" spans="1:17" hidden="1" x14ac:dyDescent="0.3">
      <c r="A229" s="37">
        <v>43143</v>
      </c>
      <c r="B229" s="43">
        <v>30.17</v>
      </c>
      <c r="C229" s="43"/>
      <c r="D229" s="43">
        <v>63.12</v>
      </c>
      <c r="E229" s="43"/>
      <c r="F229" s="43" t="s">
        <v>3</v>
      </c>
      <c r="H229" s="12">
        <v>30</v>
      </c>
      <c r="I229" s="1">
        <v>50</v>
      </c>
      <c r="J229" s="2">
        <f>AVERAGE(B3:B229)</f>
        <v>17.576475770925107</v>
      </c>
      <c r="K229" s="2">
        <f>AVERAGE(D3:D229)</f>
        <v>54.801757203539843</v>
      </c>
      <c r="L229" s="2">
        <f>AVERAGE(F3:F229)</f>
        <v>17.603006993006982</v>
      </c>
      <c r="P229" s="1"/>
      <c r="Q229" s="1"/>
    </row>
    <row r="230" spans="1:17" hidden="1" x14ac:dyDescent="0.3">
      <c r="A230" s="37">
        <v>43144</v>
      </c>
      <c r="B230" s="43" t="s">
        <v>3</v>
      </c>
      <c r="C230" s="43"/>
      <c r="D230" s="43">
        <v>35.76</v>
      </c>
      <c r="E230" s="43"/>
      <c r="F230" s="43" t="s">
        <v>3</v>
      </c>
      <c r="H230" s="12">
        <v>30</v>
      </c>
      <c r="I230" s="1">
        <v>50</v>
      </c>
      <c r="J230" s="2">
        <f>AVERAGE(B3:B230)</f>
        <v>17.576475770925107</v>
      </c>
      <c r="K230" s="2">
        <f>AVERAGE(D3:D230)</f>
        <v>54.717872810572715</v>
      </c>
      <c r="L230" s="2">
        <f>AVERAGE(F3:F230)</f>
        <v>17.603006993006982</v>
      </c>
      <c r="P230" s="1"/>
      <c r="Q230" s="1"/>
    </row>
    <row r="231" spans="1:17" hidden="1" x14ac:dyDescent="0.3">
      <c r="A231" s="37">
        <v>43145</v>
      </c>
      <c r="B231" s="43" t="s">
        <v>3</v>
      </c>
      <c r="C231" s="43"/>
      <c r="D231" s="43">
        <v>88.85</v>
      </c>
      <c r="E231" s="43"/>
      <c r="F231" s="43" t="s">
        <v>3</v>
      </c>
      <c r="H231" s="12">
        <v>30</v>
      </c>
      <c r="I231" s="1">
        <v>50</v>
      </c>
      <c r="J231" s="2">
        <f>AVERAGE(B3:B231)</f>
        <v>17.576475770925107</v>
      </c>
      <c r="K231" s="2">
        <f>AVERAGE(D3:D231)</f>
        <v>54.86757512280704</v>
      </c>
      <c r="L231" s="2">
        <f>AVERAGE(F3:F231)</f>
        <v>17.603006993006982</v>
      </c>
      <c r="P231" s="1"/>
      <c r="Q231" s="1"/>
    </row>
    <row r="232" spans="1:17" hidden="1" x14ac:dyDescent="0.3">
      <c r="A232" s="37">
        <v>43146</v>
      </c>
      <c r="B232" s="43" t="s">
        <v>3</v>
      </c>
      <c r="C232" s="43"/>
      <c r="D232" s="43">
        <v>91.9</v>
      </c>
      <c r="E232" s="43"/>
      <c r="F232" s="43" t="s">
        <v>3</v>
      </c>
      <c r="H232" s="12">
        <v>30</v>
      </c>
      <c r="I232" s="1">
        <v>50</v>
      </c>
      <c r="J232" s="2">
        <f>AVERAGE(B3:B232)</f>
        <v>17.576475770925107</v>
      </c>
      <c r="K232" s="2">
        <f>AVERAGE(D3:D232)</f>
        <v>55.029288768558978</v>
      </c>
      <c r="L232" s="2">
        <f>AVERAGE(F3:F232)</f>
        <v>17.603006993006982</v>
      </c>
      <c r="P232" s="1"/>
      <c r="Q232" s="1"/>
    </row>
    <row r="233" spans="1:17" hidden="1" x14ac:dyDescent="0.3">
      <c r="A233" s="37">
        <v>43147</v>
      </c>
      <c r="B233" s="43" t="s">
        <v>3</v>
      </c>
      <c r="C233" s="43"/>
      <c r="D233" s="43">
        <v>89.63</v>
      </c>
      <c r="E233" s="43"/>
      <c r="F233" s="43" t="s">
        <v>3</v>
      </c>
      <c r="H233" s="12">
        <v>30</v>
      </c>
      <c r="I233" s="1">
        <v>50</v>
      </c>
      <c r="J233" s="2">
        <f>AVERAGE(B3:B233)</f>
        <v>17.576475770925107</v>
      </c>
      <c r="K233" s="2">
        <f>AVERAGE(D3:D233)</f>
        <v>55.179726643478283</v>
      </c>
      <c r="L233" s="2">
        <f>AVERAGE(F3:F233)</f>
        <v>17.603006993006982</v>
      </c>
      <c r="P233" s="1"/>
      <c r="Q233" s="1"/>
    </row>
    <row r="234" spans="1:17" hidden="1" x14ac:dyDescent="0.3">
      <c r="A234" s="37">
        <v>43148</v>
      </c>
      <c r="B234" s="43" t="s">
        <v>3</v>
      </c>
      <c r="C234" s="43"/>
      <c r="D234" s="43">
        <v>38.89</v>
      </c>
      <c r="E234" s="43"/>
      <c r="F234" s="43" t="s">
        <v>3</v>
      </c>
      <c r="H234" s="12">
        <v>30</v>
      </c>
      <c r="I234" s="1">
        <v>50</v>
      </c>
      <c r="J234" s="2">
        <f>AVERAGE(B3:B234)</f>
        <v>17.576475770925107</v>
      </c>
      <c r="K234" s="2">
        <f>AVERAGE(D3:D234)</f>
        <v>55.109208346320365</v>
      </c>
      <c r="L234" s="2">
        <f>AVERAGE(F3:F234)</f>
        <v>17.603006993006982</v>
      </c>
      <c r="P234" s="1"/>
      <c r="Q234" s="1"/>
    </row>
    <row r="235" spans="1:17" hidden="1" x14ac:dyDescent="0.3">
      <c r="A235" s="37">
        <v>43149</v>
      </c>
      <c r="B235" s="43" t="s">
        <v>3</v>
      </c>
      <c r="C235" s="43"/>
      <c r="D235" s="43">
        <v>37.880000000000003</v>
      </c>
      <c r="E235" s="43"/>
      <c r="F235" s="43" t="s">
        <v>3</v>
      </c>
      <c r="H235" s="12">
        <v>30</v>
      </c>
      <c r="I235" s="1">
        <v>50</v>
      </c>
      <c r="J235" s="2">
        <f>AVERAGE(B3:B235)</f>
        <v>17.576475770925107</v>
      </c>
      <c r="K235" s="2">
        <f>AVERAGE(D3:D235)</f>
        <v>55.034944517241392</v>
      </c>
      <c r="L235" s="2">
        <f>AVERAGE(F3:F235)</f>
        <v>17.603006993006982</v>
      </c>
      <c r="P235" s="1"/>
      <c r="Q235" s="1"/>
    </row>
    <row r="236" spans="1:17" hidden="1" x14ac:dyDescent="0.3">
      <c r="A236" s="37">
        <v>43150</v>
      </c>
      <c r="B236" s="43" t="s">
        <v>3</v>
      </c>
      <c r="C236" s="43"/>
      <c r="D236" s="43">
        <v>45.65</v>
      </c>
      <c r="E236" s="43"/>
      <c r="F236" s="43" t="s">
        <v>3</v>
      </c>
      <c r="H236" s="12">
        <v>30</v>
      </c>
      <c r="I236" s="1">
        <v>50</v>
      </c>
      <c r="J236" s="2">
        <f>AVERAGE(B3:B236)</f>
        <v>17.576475770925107</v>
      </c>
      <c r="K236" s="2">
        <f>AVERAGE(D3:D236)</f>
        <v>54.99466578540774</v>
      </c>
      <c r="L236" s="2">
        <f>AVERAGE(F3:F236)</f>
        <v>17.603006993006982</v>
      </c>
      <c r="P236" s="1"/>
      <c r="Q236" s="1"/>
    </row>
    <row r="237" spans="1:17" hidden="1" x14ac:dyDescent="0.3">
      <c r="A237" s="37">
        <v>43151</v>
      </c>
      <c r="B237" s="43">
        <v>12.72</v>
      </c>
      <c r="C237" s="43"/>
      <c r="D237" s="43">
        <v>17.54</v>
      </c>
      <c r="E237" s="43"/>
      <c r="F237" s="43" t="s">
        <v>3</v>
      </c>
      <c r="H237" s="12">
        <v>30</v>
      </c>
      <c r="I237" s="1">
        <v>50</v>
      </c>
      <c r="J237" s="2">
        <f>AVERAGE(B3:B237)</f>
        <v>17.555175438596489</v>
      </c>
      <c r="K237" s="2">
        <f>AVERAGE(D3:D237)</f>
        <v>54.834603111111129</v>
      </c>
      <c r="L237" s="2">
        <f>AVERAGE(F3:F237)</f>
        <v>17.603006993006982</v>
      </c>
      <c r="P237" s="1"/>
      <c r="Q237" s="1"/>
    </row>
    <row r="238" spans="1:17" hidden="1" x14ac:dyDescent="0.3">
      <c r="A238" s="37">
        <v>43152</v>
      </c>
      <c r="B238" s="43">
        <v>13.71</v>
      </c>
      <c r="C238" s="43"/>
      <c r="D238" s="43">
        <v>26.85</v>
      </c>
      <c r="E238" s="43"/>
      <c r="F238" s="43" t="s">
        <v>3</v>
      </c>
      <c r="H238" s="12">
        <v>30</v>
      </c>
      <c r="I238" s="1">
        <v>50</v>
      </c>
      <c r="J238" s="2">
        <f>AVERAGE(B3:B238)</f>
        <v>17.538384279475981</v>
      </c>
      <c r="K238" s="2">
        <f>AVERAGE(D3:D238)</f>
        <v>54.71551969361704</v>
      </c>
      <c r="L238" s="2">
        <f>AVERAGE(F3:F238)</f>
        <v>17.603006993006982</v>
      </c>
      <c r="P238" s="1"/>
      <c r="Q238" s="1"/>
    </row>
    <row r="239" spans="1:17" hidden="1" x14ac:dyDescent="0.3">
      <c r="A239" s="37">
        <v>43153</v>
      </c>
      <c r="B239" s="43">
        <v>18.22</v>
      </c>
      <c r="C239" s="43"/>
      <c r="D239" s="43">
        <v>34.700000000000003</v>
      </c>
      <c r="E239" s="43"/>
      <c r="F239" s="43">
        <v>17.100000000000001</v>
      </c>
      <c r="H239" s="12">
        <v>30</v>
      </c>
      <c r="I239" s="1">
        <v>50</v>
      </c>
      <c r="J239" s="2">
        <f>AVERAGE(B3:B239)</f>
        <v>17.541347826086952</v>
      </c>
      <c r="K239" s="2">
        <f>AVERAGE(D3:D239)</f>
        <v>54.630708169491548</v>
      </c>
      <c r="L239" s="2">
        <f>AVERAGE(F3:F239)</f>
        <v>17.599513888888879</v>
      </c>
      <c r="P239" s="1"/>
      <c r="Q239" s="1"/>
    </row>
    <row r="240" spans="1:17" hidden="1" x14ac:dyDescent="0.3">
      <c r="A240" s="37">
        <v>43154</v>
      </c>
      <c r="B240" s="43">
        <v>24.3</v>
      </c>
      <c r="C240" s="43"/>
      <c r="D240" s="43">
        <v>33.659999999999997</v>
      </c>
      <c r="E240" s="43"/>
      <c r="F240" s="43">
        <v>20.8</v>
      </c>
      <c r="H240" s="12">
        <v>30</v>
      </c>
      <c r="I240" s="1">
        <v>50</v>
      </c>
      <c r="J240" s="2">
        <f>AVERAGE(B3:B240)</f>
        <v>17.570606060606057</v>
      </c>
      <c r="K240" s="2">
        <f>AVERAGE(D3:D240)</f>
        <v>54.542224168776393</v>
      </c>
      <c r="L240" s="2">
        <f>AVERAGE(F3:F240)</f>
        <v>17.621586206896541</v>
      </c>
      <c r="P240" s="1"/>
      <c r="Q240" s="1"/>
    </row>
    <row r="241" spans="1:17" hidden="1" x14ac:dyDescent="0.3">
      <c r="A241" s="37">
        <v>43155</v>
      </c>
      <c r="B241" s="43">
        <v>22.34</v>
      </c>
      <c r="C241" s="43"/>
      <c r="D241" s="43">
        <v>44.9</v>
      </c>
      <c r="E241" s="43"/>
      <c r="F241" s="43">
        <v>17.3</v>
      </c>
      <c r="H241" s="12">
        <v>30</v>
      </c>
      <c r="I241" s="1">
        <v>50</v>
      </c>
      <c r="J241" s="2">
        <f>AVERAGE(B3:B241)</f>
        <v>17.591163793103448</v>
      </c>
      <c r="K241" s="2">
        <f>AVERAGE(D3:D241)</f>
        <v>54.501710621848758</v>
      </c>
      <c r="L241" s="2">
        <f>AVERAGE(F3:F241)</f>
        <v>17.619383561643829</v>
      </c>
      <c r="P241" s="1"/>
      <c r="Q241" s="1"/>
    </row>
    <row r="242" spans="1:17" hidden="1" x14ac:dyDescent="0.3">
      <c r="A242" s="37">
        <v>43156</v>
      </c>
      <c r="B242" s="43">
        <v>11.59</v>
      </c>
      <c r="C242" s="43"/>
      <c r="D242" s="43" t="s">
        <v>3</v>
      </c>
      <c r="E242" s="43"/>
      <c r="F242" s="43">
        <v>9.7200000000000006</v>
      </c>
      <c r="H242" s="12">
        <v>30</v>
      </c>
      <c r="I242" s="1">
        <v>50</v>
      </c>
      <c r="J242" s="2">
        <f>AVERAGE(B3:B242)</f>
        <v>17.565407725321887</v>
      </c>
      <c r="K242" s="2">
        <f>AVERAGE(D3:D242)</f>
        <v>54.501710621848758</v>
      </c>
      <c r="L242" s="2">
        <f>AVERAGE(F3:F242)</f>
        <v>17.565646258503392</v>
      </c>
      <c r="P242" s="1"/>
      <c r="Q242" s="1"/>
    </row>
    <row r="243" spans="1:17" hidden="1" x14ac:dyDescent="0.3">
      <c r="A243" s="37">
        <v>43157</v>
      </c>
      <c r="B243" s="43">
        <v>5.77</v>
      </c>
      <c r="C243" s="43"/>
      <c r="D243" s="43" t="s">
        <v>3</v>
      </c>
      <c r="E243" s="43"/>
      <c r="F243" s="43">
        <v>5.64</v>
      </c>
      <c r="H243" s="12">
        <v>30</v>
      </c>
      <c r="I243" s="1">
        <v>50</v>
      </c>
      <c r="J243" s="2">
        <f>AVERAGE(B3:B243)</f>
        <v>17.515000000000001</v>
      </c>
      <c r="K243" s="2">
        <f>AVERAGE(D3:D243)</f>
        <v>54.501710621848758</v>
      </c>
      <c r="L243" s="2">
        <f>AVERAGE(F3:F243)</f>
        <v>17.485067567567558</v>
      </c>
      <c r="P243" s="1"/>
      <c r="Q243" s="1"/>
    </row>
    <row r="244" spans="1:17" hidden="1" x14ac:dyDescent="0.3">
      <c r="A244" s="37">
        <v>43158</v>
      </c>
      <c r="B244" s="43">
        <v>15.27</v>
      </c>
      <c r="C244" s="43"/>
      <c r="D244" s="43" t="s">
        <v>3</v>
      </c>
      <c r="E244" s="43"/>
      <c r="F244" s="43">
        <v>13.8</v>
      </c>
      <c r="H244" s="12">
        <v>30</v>
      </c>
      <c r="I244" s="1">
        <v>50</v>
      </c>
      <c r="J244" s="2">
        <f>AVERAGE(B3:B244)</f>
        <v>17.505446808510641</v>
      </c>
      <c r="K244" s="2">
        <f>AVERAGE(D3:D244)</f>
        <v>54.501710621848758</v>
      </c>
      <c r="L244" s="2">
        <f>AVERAGE(F3:F244)</f>
        <v>17.460335570469791</v>
      </c>
      <c r="P244" s="1"/>
      <c r="Q244" s="1"/>
    </row>
    <row r="245" spans="1:17" hidden="1" x14ac:dyDescent="0.3">
      <c r="A245" s="37">
        <v>43159</v>
      </c>
      <c r="B245" s="43">
        <v>11.79</v>
      </c>
      <c r="C245" s="43"/>
      <c r="D245" s="43">
        <v>102.3</v>
      </c>
      <c r="E245" s="43"/>
      <c r="F245" s="43">
        <v>12.7</v>
      </c>
      <c r="H245" s="12">
        <v>30</v>
      </c>
      <c r="I245" s="1">
        <v>50</v>
      </c>
      <c r="J245" s="2">
        <f>AVERAGE(B3:B245)</f>
        <v>17.481228813559326</v>
      </c>
      <c r="K245" s="2">
        <f>AVERAGE(D3:D245)</f>
        <v>54.701703464435163</v>
      </c>
      <c r="L245" s="2">
        <f>AVERAGE(F3:F245)</f>
        <v>17.428599999999992</v>
      </c>
      <c r="P245" s="1"/>
      <c r="Q245" s="1"/>
    </row>
    <row r="246" spans="1:17" hidden="1" x14ac:dyDescent="0.3">
      <c r="A246" s="37">
        <v>43160</v>
      </c>
      <c r="B246" s="43">
        <v>31.35</v>
      </c>
      <c r="C246" s="43"/>
      <c r="D246" s="43">
        <v>137.58000000000001</v>
      </c>
      <c r="E246" s="43"/>
      <c r="F246" s="43">
        <v>29</v>
      </c>
      <c r="H246" s="12">
        <v>30</v>
      </c>
      <c r="I246" s="1">
        <v>50</v>
      </c>
      <c r="J246" s="2">
        <f>AVERAGE(B3:B246)</f>
        <v>17.539746835443044</v>
      </c>
      <c r="K246" s="2">
        <f>AVERAGE(D3:D246)</f>
        <v>55.047029700000017</v>
      </c>
      <c r="L246" s="2">
        <f>AVERAGE(F3:F246)</f>
        <v>17.50523178807946</v>
      </c>
      <c r="P246" s="1"/>
      <c r="Q246" s="1"/>
    </row>
    <row r="247" spans="1:17" hidden="1" x14ac:dyDescent="0.3">
      <c r="A247" s="37">
        <v>43161</v>
      </c>
      <c r="B247" s="43">
        <v>22.05</v>
      </c>
      <c r="C247" s="43"/>
      <c r="D247" s="43" t="s">
        <v>3</v>
      </c>
      <c r="E247" s="43"/>
      <c r="F247" s="43">
        <v>17.7</v>
      </c>
      <c r="H247" s="12">
        <v>30</v>
      </c>
      <c r="I247" s="1">
        <v>50</v>
      </c>
      <c r="J247" s="2">
        <f>AVERAGE(B3:B247)</f>
        <v>17.558697478991601</v>
      </c>
      <c r="K247" s="2">
        <f>AVERAGE(D3:D247)</f>
        <v>55.047029700000017</v>
      </c>
      <c r="L247" s="2">
        <f>AVERAGE(F3:F247)</f>
        <v>17.506513157894727</v>
      </c>
      <c r="P247" s="1"/>
      <c r="Q247" s="1"/>
    </row>
    <row r="248" spans="1:17" hidden="1" x14ac:dyDescent="0.3">
      <c r="A248" s="37">
        <v>43162</v>
      </c>
      <c r="B248" s="43">
        <v>23.6</v>
      </c>
      <c r="C248" s="43"/>
      <c r="D248" s="43">
        <v>30.47</v>
      </c>
      <c r="E248" s="43"/>
      <c r="F248" s="43">
        <v>19</v>
      </c>
      <c r="H248" s="12">
        <v>30</v>
      </c>
      <c r="I248" s="1">
        <v>50</v>
      </c>
      <c r="J248" s="2">
        <f>AVERAGE(B3:B248)</f>
        <v>17.583974895397496</v>
      </c>
      <c r="K248" s="2">
        <f>AVERAGE(D3:D248)</f>
        <v>54.945050323651465</v>
      </c>
      <c r="L248" s="2">
        <f>AVERAGE(F3:F248)</f>
        <v>17.51627450980391</v>
      </c>
      <c r="P248" s="1"/>
      <c r="Q248" s="1"/>
    </row>
    <row r="249" spans="1:17" hidden="1" x14ac:dyDescent="0.3">
      <c r="A249" s="37">
        <v>43163</v>
      </c>
      <c r="B249" s="43">
        <v>21.26</v>
      </c>
      <c r="C249" s="43"/>
      <c r="D249" s="43">
        <v>43.32</v>
      </c>
      <c r="E249" s="43"/>
      <c r="F249" s="43">
        <v>17.2</v>
      </c>
      <c r="H249" s="12">
        <v>30</v>
      </c>
      <c r="I249" s="1">
        <v>50</v>
      </c>
      <c r="J249" s="2">
        <f>AVERAGE(B3:B249)</f>
        <v>17.599291666666673</v>
      </c>
      <c r="K249" s="2">
        <f>AVERAGE(D3:D249)</f>
        <v>54.897012925619848</v>
      </c>
      <c r="L249" s="2">
        <f>AVERAGE(F3:F249)</f>
        <v>17.514220779220768</v>
      </c>
      <c r="P249" s="1"/>
      <c r="Q249" s="1"/>
    </row>
    <row r="250" spans="1:17" hidden="1" x14ac:dyDescent="0.3">
      <c r="A250" s="37">
        <v>43164</v>
      </c>
      <c r="B250" s="43">
        <v>18.510000000000002</v>
      </c>
      <c r="C250" s="43"/>
      <c r="D250" s="43">
        <v>20.010000000000002</v>
      </c>
      <c r="E250" s="43"/>
      <c r="F250" s="43">
        <v>15.8</v>
      </c>
      <c r="H250" s="12">
        <v>30</v>
      </c>
      <c r="I250" s="1">
        <v>50</v>
      </c>
      <c r="J250" s="2">
        <f>AVERAGE(B3:B250)</f>
        <v>17.603070539419097</v>
      </c>
      <c r="K250" s="2">
        <f>AVERAGE(D3:D250)</f>
        <v>54.753444971193424</v>
      </c>
      <c r="L250" s="2">
        <f>AVERAGE(F3:F250)</f>
        <v>17.50316129032257</v>
      </c>
      <c r="P250" s="1"/>
      <c r="Q250" s="1"/>
    </row>
    <row r="251" spans="1:17" hidden="1" x14ac:dyDescent="0.3">
      <c r="A251" s="37">
        <v>43165</v>
      </c>
      <c r="B251" s="43">
        <v>12.73</v>
      </c>
      <c r="C251" s="43"/>
      <c r="D251" s="43">
        <v>12.99</v>
      </c>
      <c r="E251" s="43"/>
      <c r="F251" s="43">
        <v>13</v>
      </c>
      <c r="H251" s="12">
        <v>30</v>
      </c>
      <c r="I251" s="1">
        <v>50</v>
      </c>
      <c r="J251" s="2">
        <f>AVERAGE(B3:B251)</f>
        <v>17.582933884297528</v>
      </c>
      <c r="K251" s="2">
        <f>AVERAGE(D3:D251)</f>
        <v>54.582283311475422</v>
      </c>
      <c r="L251" s="2">
        <f>AVERAGE(F3:F251)</f>
        <v>17.474294871794861</v>
      </c>
      <c r="P251" s="1"/>
      <c r="Q251" s="1"/>
    </row>
    <row r="252" spans="1:17" hidden="1" x14ac:dyDescent="0.3">
      <c r="A252" s="37">
        <v>43166</v>
      </c>
      <c r="B252" s="43">
        <v>18.079999999999998</v>
      </c>
      <c r="C252" s="43"/>
      <c r="D252" s="43">
        <v>20.170000000000002</v>
      </c>
      <c r="E252" s="43"/>
      <c r="F252" s="43">
        <v>14.9</v>
      </c>
      <c r="H252" s="12">
        <v>30</v>
      </c>
      <c r="I252" s="1">
        <v>50</v>
      </c>
      <c r="J252" s="2">
        <f>AVERAGE(B3:B252)</f>
        <v>17.584979423868319</v>
      </c>
      <c r="K252" s="2">
        <f>AVERAGE(D3:D252)</f>
        <v>54.441825012244912</v>
      </c>
      <c r="L252" s="2">
        <f>AVERAGE(F3:F252)</f>
        <v>17.457898089171966</v>
      </c>
      <c r="P252" s="1"/>
      <c r="Q252" s="1"/>
    </row>
    <row r="253" spans="1:17" hidden="1" x14ac:dyDescent="0.3">
      <c r="A253" s="37">
        <v>43167</v>
      </c>
      <c r="B253" s="43">
        <v>17.32</v>
      </c>
      <c r="C253" s="43"/>
      <c r="D253" s="43">
        <v>19.18</v>
      </c>
      <c r="E253" s="43"/>
      <c r="F253" s="43">
        <v>12.5</v>
      </c>
      <c r="H253" s="12">
        <v>30</v>
      </c>
      <c r="I253" s="1">
        <v>50</v>
      </c>
      <c r="J253" s="2">
        <f>AVERAGE(B3:B253)</f>
        <v>17.583893442622955</v>
      </c>
      <c r="K253" s="2">
        <f>AVERAGE(D3:D253)</f>
        <v>54.298484260162617</v>
      </c>
      <c r="L253" s="2">
        <f>AVERAGE(F3:F253)</f>
        <v>17.426518987341762</v>
      </c>
      <c r="P253" s="1"/>
      <c r="Q253" s="1"/>
    </row>
    <row r="254" spans="1:17" hidden="1" x14ac:dyDescent="0.3">
      <c r="A254" s="37">
        <v>43168</v>
      </c>
      <c r="B254" s="43">
        <v>10.130000000000001</v>
      </c>
      <c r="C254" s="43"/>
      <c r="D254" s="43">
        <v>10.5</v>
      </c>
      <c r="E254" s="43"/>
      <c r="F254" s="43">
        <v>9.43</v>
      </c>
      <c r="H254" s="12">
        <v>30</v>
      </c>
      <c r="I254" s="1">
        <v>50</v>
      </c>
      <c r="J254" s="2">
        <f>AVERAGE(B3:B254)</f>
        <v>17.553469387755108</v>
      </c>
      <c r="K254" s="2">
        <f>AVERAGE(D3:D254)</f>
        <v>54.121162461538475</v>
      </c>
      <c r="L254" s="2">
        <f>AVERAGE(F3:F254)</f>
        <v>17.37622641509433</v>
      </c>
      <c r="P254" s="1"/>
      <c r="Q254" s="1"/>
    </row>
    <row r="255" spans="1:17" hidden="1" x14ac:dyDescent="0.3">
      <c r="A255" s="37">
        <v>43169</v>
      </c>
      <c r="B255" s="43">
        <v>13.44</v>
      </c>
      <c r="C255" s="43"/>
      <c r="D255" s="43">
        <v>13.05</v>
      </c>
      <c r="E255" s="43"/>
      <c r="F255" s="43">
        <v>10.8</v>
      </c>
      <c r="H255" s="12">
        <v>30</v>
      </c>
      <c r="I255" s="1">
        <v>50</v>
      </c>
      <c r="J255" s="2">
        <f>AVERAGE(B3:B255)</f>
        <v>17.536747967479677</v>
      </c>
      <c r="K255" s="2">
        <f>AVERAGE(D3:D255)</f>
        <v>53.95555293548388</v>
      </c>
      <c r="L255" s="2">
        <f>AVERAGE(F3:F255)</f>
        <v>17.335124999999991</v>
      </c>
      <c r="P255" s="1"/>
      <c r="Q255" s="1"/>
    </row>
    <row r="256" spans="1:17" hidden="1" x14ac:dyDescent="0.3">
      <c r="A256" s="37">
        <v>43170</v>
      </c>
      <c r="B256" s="43">
        <v>12.34</v>
      </c>
      <c r="C256" s="43"/>
      <c r="D256" s="43">
        <v>18.64</v>
      </c>
      <c r="E256" s="43"/>
      <c r="F256" s="43">
        <v>9.11</v>
      </c>
      <c r="H256" s="12">
        <v>30</v>
      </c>
      <c r="I256" s="1">
        <v>50</v>
      </c>
      <c r="J256" s="2">
        <f>AVERAGE(B3:B256)</f>
        <v>17.515708502024296</v>
      </c>
      <c r="K256" s="2">
        <f>AVERAGE(D3:D256)</f>
        <v>53.813723405622497</v>
      </c>
      <c r="L256" s="2">
        <f>AVERAGE(F3:F256)</f>
        <v>17.284037267080738</v>
      </c>
      <c r="P256" s="1"/>
      <c r="Q256" s="1"/>
    </row>
    <row r="257" spans="1:17" hidden="1" x14ac:dyDescent="0.3">
      <c r="A257" s="37">
        <v>43171</v>
      </c>
      <c r="B257" s="43">
        <v>21.56</v>
      </c>
      <c r="C257" s="43"/>
      <c r="D257" s="43">
        <v>33.94</v>
      </c>
      <c r="E257" s="43"/>
      <c r="F257" s="43">
        <v>11.9</v>
      </c>
      <c r="H257" s="12">
        <v>30</v>
      </c>
      <c r="I257" s="1">
        <v>50</v>
      </c>
      <c r="J257" s="2">
        <f>AVERAGE(B3:B257)</f>
        <v>17.532016129032264</v>
      </c>
      <c r="K257" s="2">
        <f>AVERAGE(D3:D257)</f>
        <v>53.734228512000008</v>
      </c>
      <c r="L257" s="2">
        <f>AVERAGE(F3:F257)</f>
        <v>17.250802469135795</v>
      </c>
      <c r="P257" s="1"/>
      <c r="Q257" s="1"/>
    </row>
    <row r="258" spans="1:17" hidden="1" x14ac:dyDescent="0.3">
      <c r="A258" s="37">
        <v>43172</v>
      </c>
      <c r="B258" s="43">
        <v>28.18</v>
      </c>
      <c r="C258" s="43"/>
      <c r="D258" s="43">
        <v>27.85</v>
      </c>
      <c r="E258" s="43"/>
      <c r="F258" s="43">
        <v>21</v>
      </c>
      <c r="H258" s="12">
        <v>30</v>
      </c>
      <c r="I258" s="1">
        <v>50</v>
      </c>
      <c r="J258" s="2">
        <f>AVERAGE(B3:B258)</f>
        <v>17.574779116465869</v>
      </c>
      <c r="K258" s="2">
        <f>AVERAGE(D3:D258)</f>
        <v>53.631104095617538</v>
      </c>
      <c r="L258" s="2">
        <f>AVERAGE(F3:F258)</f>
        <v>17.273803680981587</v>
      </c>
      <c r="P258" s="1"/>
      <c r="Q258" s="1"/>
    </row>
    <row r="259" spans="1:17" hidden="1" x14ac:dyDescent="0.3">
      <c r="A259" s="37">
        <v>43173</v>
      </c>
      <c r="B259" s="43">
        <v>20.63</v>
      </c>
      <c r="C259" s="43"/>
      <c r="D259" s="43">
        <v>18.61</v>
      </c>
      <c r="E259" s="43"/>
      <c r="F259" s="43">
        <v>13.8</v>
      </c>
      <c r="H259" s="12">
        <v>30</v>
      </c>
      <c r="I259" s="1">
        <v>50</v>
      </c>
      <c r="J259" s="2">
        <f>AVERAGE(B3:B259)</f>
        <v>17.587000000000007</v>
      </c>
      <c r="K259" s="2">
        <f>AVERAGE(D3:D259)</f>
        <v>53.492131460317474</v>
      </c>
      <c r="L259" s="2">
        <f>AVERAGE(F3:F259)</f>
        <v>17.252621951219506</v>
      </c>
      <c r="P259" s="1"/>
      <c r="Q259" s="1"/>
    </row>
    <row r="260" spans="1:17" hidden="1" x14ac:dyDescent="0.3">
      <c r="A260" s="37">
        <v>43174</v>
      </c>
      <c r="B260" s="43">
        <v>20.89</v>
      </c>
      <c r="C260" s="43"/>
      <c r="D260" s="43">
        <v>61.42</v>
      </c>
      <c r="E260" s="43"/>
      <c r="F260" s="43">
        <v>17.600000000000001</v>
      </c>
      <c r="H260" s="12">
        <v>30</v>
      </c>
      <c r="I260" s="1">
        <v>50</v>
      </c>
      <c r="J260" s="2">
        <f>AVERAGE(B3:B260)</f>
        <v>17.60015936254981</v>
      </c>
      <c r="K260" s="2">
        <f>AVERAGE(D3:D260)</f>
        <v>53.523466909090921</v>
      </c>
      <c r="L260" s="2">
        <f>AVERAGE(F3:F260)</f>
        <v>17.254727272727266</v>
      </c>
      <c r="P260" s="1"/>
      <c r="Q260" s="1"/>
    </row>
    <row r="261" spans="1:17" hidden="1" x14ac:dyDescent="0.3">
      <c r="A261" s="37">
        <v>43175</v>
      </c>
      <c r="B261" s="43">
        <v>41.68</v>
      </c>
      <c r="C261" s="43"/>
      <c r="D261" s="43">
        <v>38.89</v>
      </c>
      <c r="E261" s="43"/>
      <c r="F261" s="43">
        <v>30.8</v>
      </c>
      <c r="H261" s="12">
        <v>30</v>
      </c>
      <c r="I261" s="1">
        <v>50</v>
      </c>
      <c r="J261" s="2">
        <f>AVERAGE(B3:B261)</f>
        <v>17.695714285714295</v>
      </c>
      <c r="K261" s="2">
        <f>AVERAGE(D3:D261)</f>
        <v>53.465854834645683</v>
      </c>
      <c r="L261" s="2">
        <f>AVERAGE(F3:F261)</f>
        <v>17.336325301204813</v>
      </c>
      <c r="P261" s="1"/>
      <c r="Q261" s="1"/>
    </row>
    <row r="262" spans="1:17" hidden="1" x14ac:dyDescent="0.3">
      <c r="A262" s="37">
        <v>43176</v>
      </c>
      <c r="B262" s="43">
        <v>31.3</v>
      </c>
      <c r="C262" s="43"/>
      <c r="D262" s="43">
        <v>41.46</v>
      </c>
      <c r="E262" s="43"/>
      <c r="F262" s="43">
        <v>23.6</v>
      </c>
      <c r="H262" s="12">
        <v>30</v>
      </c>
      <c r="I262" s="1">
        <v>50</v>
      </c>
      <c r="J262" s="2">
        <f>AVERAGE(B3:B262)</f>
        <v>17.749486166007916</v>
      </c>
      <c r="K262" s="2">
        <f>AVERAGE(D3:D262)</f>
        <v>53.418773050980398</v>
      </c>
      <c r="L262" s="2">
        <f>AVERAGE(F3:F262)</f>
        <v>17.373832335329336</v>
      </c>
      <c r="P262" s="1"/>
      <c r="Q262" s="1"/>
    </row>
    <row r="263" spans="1:17" hidden="1" x14ac:dyDescent="0.3">
      <c r="A263" s="37">
        <v>43177</v>
      </c>
      <c r="B263" s="43">
        <v>28.93</v>
      </c>
      <c r="C263" s="43"/>
      <c r="D263" s="43">
        <v>306.33</v>
      </c>
      <c r="E263" s="43"/>
      <c r="F263" s="43">
        <v>22.7</v>
      </c>
      <c r="H263" s="12">
        <v>30</v>
      </c>
      <c r="I263" s="1">
        <v>50</v>
      </c>
      <c r="J263" s="2">
        <f>AVERAGE(B3:B263)</f>
        <v>17.793503937007884</v>
      </c>
      <c r="K263" s="2">
        <f>AVERAGE(D3:D263)</f>
        <v>54.406707531250007</v>
      </c>
      <c r="L263" s="2">
        <f>AVERAGE(F3:F263)</f>
        <v>17.405535714285708</v>
      </c>
      <c r="P263" s="1"/>
      <c r="Q263" s="1"/>
    </row>
    <row r="264" spans="1:17" hidden="1" x14ac:dyDescent="0.3">
      <c r="A264" s="37">
        <v>43178</v>
      </c>
      <c r="B264" s="43">
        <v>56.51</v>
      </c>
      <c r="C264" s="43"/>
      <c r="D264" s="43">
        <v>131.25</v>
      </c>
      <c r="E264" s="43"/>
      <c r="F264" s="43">
        <v>40.4</v>
      </c>
      <c r="H264" s="12">
        <v>30</v>
      </c>
      <c r="I264" s="1">
        <v>50</v>
      </c>
      <c r="J264" s="2">
        <f>AVERAGE(B3:B264)</f>
        <v>17.945333333333345</v>
      </c>
      <c r="K264" s="2">
        <f>AVERAGE(D3:D264)</f>
        <v>54.705708669260709</v>
      </c>
      <c r="L264" s="2">
        <f>AVERAGE(F3:F264)</f>
        <v>17.541597633136089</v>
      </c>
      <c r="P264" s="1"/>
      <c r="Q264" s="1"/>
    </row>
    <row r="265" spans="1:17" hidden="1" x14ac:dyDescent="0.3">
      <c r="A265" s="37">
        <v>43179</v>
      </c>
      <c r="B265" s="43">
        <v>74.78</v>
      </c>
      <c r="C265" s="43"/>
      <c r="D265" s="43">
        <v>75.349999999999994</v>
      </c>
      <c r="E265" s="43"/>
      <c r="F265" s="43">
        <v>46.3</v>
      </c>
      <c r="H265" s="12">
        <v>30</v>
      </c>
      <c r="I265" s="1">
        <v>50</v>
      </c>
      <c r="J265" s="2">
        <f>AVERAGE(B3:B265)</f>
        <v>18.167343750000011</v>
      </c>
      <c r="K265" s="2">
        <f>AVERAGE(D3:D265)</f>
        <v>54.785725302325588</v>
      </c>
      <c r="L265" s="2">
        <f>AVERAGE(F3:F265)</f>
        <v>17.710764705882347</v>
      </c>
      <c r="P265" s="1"/>
      <c r="Q265" s="1"/>
    </row>
    <row r="266" spans="1:17" hidden="1" x14ac:dyDescent="0.3">
      <c r="A266" s="37">
        <v>43180</v>
      </c>
      <c r="B266" s="43">
        <v>12.08</v>
      </c>
      <c r="C266" s="43"/>
      <c r="D266" s="43">
        <v>12.29</v>
      </c>
      <c r="E266" s="43"/>
      <c r="F266" s="43">
        <v>10.7</v>
      </c>
      <c r="H266" s="12">
        <v>30</v>
      </c>
      <c r="I266" s="1">
        <v>50</v>
      </c>
      <c r="J266" s="2">
        <f>AVERAGE(B3:B266)</f>
        <v>18.143657587548649</v>
      </c>
      <c r="K266" s="2">
        <f>AVERAGE(D3:D266)</f>
        <v>54.621649142857152</v>
      </c>
      <c r="L266" s="2">
        <f>AVERAGE(F3:F266)</f>
        <v>17.669766081871337</v>
      </c>
      <c r="P266" s="1"/>
      <c r="Q266" s="1"/>
    </row>
    <row r="267" spans="1:17" hidden="1" x14ac:dyDescent="0.3">
      <c r="A267" s="37">
        <v>43181</v>
      </c>
      <c r="B267" s="43">
        <v>10.88</v>
      </c>
      <c r="C267" s="43"/>
      <c r="D267" s="43">
        <v>10.87</v>
      </c>
      <c r="E267" s="43"/>
      <c r="F267" s="43">
        <v>7.66</v>
      </c>
      <c r="H267" s="12">
        <v>30</v>
      </c>
      <c r="I267" s="1">
        <v>50</v>
      </c>
      <c r="J267" s="2">
        <f>AVERAGE(B3:B267)</f>
        <v>18.115503875969004</v>
      </c>
      <c r="K267" s="2">
        <f>AVERAGE(D3:D267)</f>
        <v>54.453373569230784</v>
      </c>
      <c r="L267" s="2">
        <f>AVERAGE(F3:F267)</f>
        <v>17.611569767441853</v>
      </c>
      <c r="P267" s="1"/>
      <c r="Q267" s="1"/>
    </row>
    <row r="268" spans="1:17" hidden="1" x14ac:dyDescent="0.3">
      <c r="A268" s="37">
        <v>43182</v>
      </c>
      <c r="B268" s="43">
        <v>11.54</v>
      </c>
      <c r="C268" s="43"/>
      <c r="D268" s="43">
        <v>12.08</v>
      </c>
      <c r="E268" s="43"/>
      <c r="F268" s="43">
        <v>9.82</v>
      </c>
      <c r="H268" s="12">
        <v>30</v>
      </c>
      <c r="I268" s="1">
        <v>50</v>
      </c>
      <c r="J268" s="2">
        <f>AVERAGE(B3:B268)</f>
        <v>18.090115830115842</v>
      </c>
      <c r="K268" s="2">
        <f>AVERAGE(D3:D268)</f>
        <v>54.291023478927215</v>
      </c>
      <c r="L268" s="2">
        <f>AVERAGE(F3:F268)</f>
        <v>17.566531791907508</v>
      </c>
      <c r="P268" s="1"/>
      <c r="Q268" s="1"/>
    </row>
    <row r="269" spans="1:17" hidden="1" x14ac:dyDescent="0.3">
      <c r="A269" s="37">
        <v>43183</v>
      </c>
      <c r="B269" s="43">
        <v>9.19</v>
      </c>
      <c r="C269" s="43"/>
      <c r="D269" s="43">
        <v>21.73</v>
      </c>
      <c r="E269" s="43"/>
      <c r="F269" s="43">
        <v>22.4</v>
      </c>
      <c r="H269" s="12">
        <v>30</v>
      </c>
      <c r="I269" s="1">
        <v>50</v>
      </c>
      <c r="J269" s="2">
        <f>AVERAGE(B3:B269)</f>
        <v>18.055884615384624</v>
      </c>
      <c r="K269" s="2">
        <f>AVERAGE(D3:D269)</f>
        <v>54.166744763358793</v>
      </c>
      <c r="L269" s="2">
        <f>AVERAGE(F3:F269)</f>
        <v>17.59431034482758</v>
      </c>
      <c r="P269" s="1"/>
      <c r="Q269" s="1"/>
    </row>
    <row r="270" spans="1:17" hidden="1" x14ac:dyDescent="0.3">
      <c r="A270" s="37">
        <v>43184</v>
      </c>
      <c r="B270" s="43">
        <v>12.38</v>
      </c>
      <c r="C270" s="43"/>
      <c r="D270" s="43">
        <v>66.5</v>
      </c>
      <c r="E270" s="43"/>
      <c r="F270" s="43">
        <v>9.14</v>
      </c>
      <c r="H270" s="12">
        <v>30</v>
      </c>
      <c r="I270" s="1">
        <v>50</v>
      </c>
      <c r="J270" s="2">
        <f>AVERAGE(B3:B270)</f>
        <v>18.034137931034493</v>
      </c>
      <c r="K270" s="2">
        <f>AVERAGE(D3:D270)</f>
        <v>54.213639269961988</v>
      </c>
      <c r="L270" s="2">
        <f>AVERAGE(F3:F270)</f>
        <v>17.545999999999992</v>
      </c>
      <c r="P270" s="1"/>
      <c r="Q270" s="1"/>
    </row>
    <row r="271" spans="1:17" hidden="1" x14ac:dyDescent="0.3">
      <c r="A271" s="37">
        <v>43185</v>
      </c>
      <c r="B271" s="43">
        <v>13.78</v>
      </c>
      <c r="C271" s="43"/>
      <c r="D271" s="43">
        <v>48.98</v>
      </c>
      <c r="E271" s="43"/>
      <c r="F271" s="43">
        <v>13.2</v>
      </c>
      <c r="H271" s="12">
        <v>30</v>
      </c>
      <c r="I271" s="1">
        <v>50</v>
      </c>
      <c r="J271" s="2">
        <f>AVERAGE(B3:B271)</f>
        <v>18.017900763358789</v>
      </c>
      <c r="K271" s="2">
        <f>AVERAGE(D3:D271)</f>
        <v>54.19381487878789</v>
      </c>
      <c r="L271" s="2">
        <f>AVERAGE(F3:F271)</f>
        <v>17.521306818181809</v>
      </c>
      <c r="P271" s="1"/>
      <c r="Q271" s="1"/>
    </row>
    <row r="272" spans="1:17" hidden="1" x14ac:dyDescent="0.3">
      <c r="A272" s="37">
        <v>43186</v>
      </c>
      <c r="B272" s="43">
        <v>19.02</v>
      </c>
      <c r="C272" s="43"/>
      <c r="D272" s="43">
        <v>33.56</v>
      </c>
      <c r="E272" s="43"/>
      <c r="F272" s="43">
        <v>13.4</v>
      </c>
      <c r="H272" s="12">
        <v>30</v>
      </c>
      <c r="I272" s="1">
        <v>50</v>
      </c>
      <c r="J272" s="2">
        <f>AVERAGE(B3:B272)</f>
        <v>18.021711026615979</v>
      </c>
      <c r="K272" s="2">
        <f>AVERAGE(D3:D272)</f>
        <v>54.115951426415101</v>
      </c>
      <c r="L272" s="2">
        <f>AVERAGE(F3:F272)</f>
        <v>17.498022598870051</v>
      </c>
      <c r="P272" s="1"/>
      <c r="Q272" s="1"/>
    </row>
    <row r="273" spans="1:17" hidden="1" x14ac:dyDescent="0.3">
      <c r="A273" s="37">
        <v>43187</v>
      </c>
      <c r="B273" s="43">
        <v>17.79</v>
      </c>
      <c r="C273" s="43"/>
      <c r="D273" s="43">
        <v>27.17</v>
      </c>
      <c r="E273" s="43"/>
      <c r="F273" s="43">
        <v>12</v>
      </c>
      <c r="H273" s="12">
        <v>30</v>
      </c>
      <c r="I273" s="1">
        <v>50</v>
      </c>
      <c r="J273" s="2">
        <f>AVERAGE(B3:B273)</f>
        <v>18.020833333333343</v>
      </c>
      <c r="K273" s="2">
        <f>AVERAGE(D3:D273)</f>
        <v>54.014650857142868</v>
      </c>
      <c r="L273" s="2">
        <f>AVERAGE(F3:F273)</f>
        <v>17.467134831460665</v>
      </c>
      <c r="P273" s="1"/>
      <c r="Q273" s="1"/>
    </row>
    <row r="274" spans="1:17" hidden="1" x14ac:dyDescent="0.3">
      <c r="A274" s="37">
        <v>43188</v>
      </c>
      <c r="B274" s="43">
        <v>21.64</v>
      </c>
      <c r="C274" s="43"/>
      <c r="D274" s="43">
        <v>30.3</v>
      </c>
      <c r="E274" s="43"/>
      <c r="F274" s="43">
        <v>13.9</v>
      </c>
      <c r="H274" s="12">
        <v>30</v>
      </c>
      <c r="I274" s="1">
        <v>50</v>
      </c>
      <c r="J274" s="2">
        <f>AVERAGE(B3:B274)</f>
        <v>18.034490566037746</v>
      </c>
      <c r="K274" s="2">
        <f>AVERAGE(D3:D274)</f>
        <v>53.925831940074914</v>
      </c>
      <c r="L274" s="2">
        <f>AVERAGE(F3:F274)</f>
        <v>17.447206703910609</v>
      </c>
      <c r="P274" s="1"/>
      <c r="Q274" s="1"/>
    </row>
    <row r="275" spans="1:17" hidden="1" x14ac:dyDescent="0.3">
      <c r="A275" s="37">
        <v>43189</v>
      </c>
      <c r="B275" s="43">
        <v>13.41</v>
      </c>
      <c r="C275" s="43"/>
      <c r="D275" s="43">
        <v>32.020000000000003</v>
      </c>
      <c r="E275" s="43"/>
      <c r="F275" s="43">
        <v>12.2</v>
      </c>
      <c r="H275" s="12">
        <v>30</v>
      </c>
      <c r="I275" s="1">
        <v>50</v>
      </c>
      <c r="J275" s="2">
        <f>AVERAGE(B3:B275)</f>
        <v>18.017105263157905</v>
      </c>
      <c r="K275" s="2">
        <f>AVERAGE(D3:D275)</f>
        <v>53.844093761194038</v>
      </c>
      <c r="L275" s="2">
        <f>AVERAGE(F3:F275)</f>
        <v>17.418055555555547</v>
      </c>
      <c r="P275" s="1"/>
      <c r="Q275" s="1"/>
    </row>
    <row r="276" spans="1:17" hidden="1" x14ac:dyDescent="0.3">
      <c r="A276" s="37">
        <v>43190</v>
      </c>
      <c r="B276" s="43">
        <v>34.76</v>
      </c>
      <c r="C276" s="43"/>
      <c r="D276" s="43">
        <v>34.380000000000003</v>
      </c>
      <c r="E276" s="43"/>
      <c r="F276" s="43">
        <v>24.3</v>
      </c>
      <c r="H276" s="12">
        <v>30</v>
      </c>
      <c r="I276" s="1">
        <v>50</v>
      </c>
      <c r="J276" s="2">
        <f>AVERAGE(B3:B276)</f>
        <v>18.07981273408241</v>
      </c>
      <c r="K276" s="2">
        <f>AVERAGE(D3:D276)</f>
        <v>53.771736535315988</v>
      </c>
      <c r="L276" s="2">
        <f>AVERAGE(F3:F276)</f>
        <v>17.456077348066291</v>
      </c>
      <c r="P276" s="1"/>
      <c r="Q276" s="1"/>
    </row>
    <row r="277" spans="1:17" hidden="1" x14ac:dyDescent="0.3">
      <c r="A277" s="37">
        <v>43191</v>
      </c>
      <c r="B277" s="43">
        <v>16.489999999999998</v>
      </c>
      <c r="C277" s="43"/>
      <c r="D277" s="43">
        <v>25.56</v>
      </c>
      <c r="E277" s="43"/>
      <c r="F277" s="43">
        <v>34.4</v>
      </c>
      <c r="H277" s="12">
        <v>30</v>
      </c>
      <c r="I277" s="1">
        <v>50</v>
      </c>
      <c r="J277" s="2">
        <f>AVERAGE(B3:B277)</f>
        <v>18.073880597014938</v>
      </c>
      <c r="K277" s="2">
        <f>AVERAGE(D3:D277)</f>
        <v>53.667248622222225</v>
      </c>
      <c r="L277" s="2">
        <f>AVERAGE(F3:F277)</f>
        <v>17.549175824175819</v>
      </c>
      <c r="P277" s="1"/>
      <c r="Q277" s="1"/>
    </row>
    <row r="278" spans="1:17" hidden="1" x14ac:dyDescent="0.3">
      <c r="A278" s="37">
        <v>43192</v>
      </c>
      <c r="B278" s="43">
        <v>23.05</v>
      </c>
      <c r="C278" s="43"/>
      <c r="D278" s="43">
        <v>36.96</v>
      </c>
      <c r="E278" s="43"/>
      <c r="F278" s="43">
        <v>21</v>
      </c>
      <c r="H278" s="12">
        <v>30</v>
      </c>
      <c r="I278" s="1">
        <v>50</v>
      </c>
      <c r="J278" s="2">
        <f>AVERAGE(B3:B278)</f>
        <v>18.092379182156144</v>
      </c>
      <c r="K278" s="2">
        <f>AVERAGE(D3:D278)</f>
        <v>53.605598258302585</v>
      </c>
      <c r="L278" s="2">
        <f>AVERAGE(F3:F278)</f>
        <v>17.56803278688524</v>
      </c>
      <c r="P278" s="1"/>
      <c r="Q278" s="1"/>
    </row>
    <row r="279" spans="1:17" hidden="1" x14ac:dyDescent="0.3">
      <c r="A279" s="37">
        <v>43193</v>
      </c>
      <c r="B279" s="43">
        <v>25.89</v>
      </c>
      <c r="C279" s="43"/>
      <c r="D279" s="43">
        <v>23.53</v>
      </c>
      <c r="E279" s="43"/>
      <c r="F279" s="43">
        <v>19.7</v>
      </c>
      <c r="H279" s="12">
        <v>30</v>
      </c>
      <c r="I279" s="1">
        <v>50</v>
      </c>
      <c r="J279" s="2">
        <f>AVERAGE(B3:B279)</f>
        <v>18.121259259259272</v>
      </c>
      <c r="K279" s="2">
        <f>AVERAGE(D3:D279)</f>
        <v>53.495026205882354</v>
      </c>
      <c r="L279" s="2">
        <f>AVERAGE(F3:F279)</f>
        <v>17.579619565217385</v>
      </c>
      <c r="P279" s="1"/>
      <c r="Q279" s="1"/>
    </row>
    <row r="280" spans="1:17" hidden="1" x14ac:dyDescent="0.3">
      <c r="A280" s="37">
        <v>43194</v>
      </c>
      <c r="B280" s="43">
        <v>20.62</v>
      </c>
      <c r="C280" s="43"/>
      <c r="D280" s="43">
        <v>19.11</v>
      </c>
      <c r="E280" s="43"/>
      <c r="F280" s="43">
        <v>15</v>
      </c>
      <c r="H280" s="12">
        <v>30</v>
      </c>
      <c r="I280" s="1">
        <v>50</v>
      </c>
      <c r="J280" s="2">
        <f>AVERAGE(B3:B280)</f>
        <v>18.130479704797061</v>
      </c>
      <c r="K280" s="2">
        <f>AVERAGE(D3:D280)</f>
        <v>53.369073728937735</v>
      </c>
      <c r="L280" s="2">
        <f>AVERAGE(F3:F280)</f>
        <v>17.565675675675667</v>
      </c>
      <c r="P280" s="1"/>
      <c r="Q280" s="1"/>
    </row>
    <row r="281" spans="1:17" hidden="1" x14ac:dyDescent="0.3">
      <c r="A281" s="37">
        <v>43195</v>
      </c>
      <c r="B281" s="43">
        <v>16.420000000000002</v>
      </c>
      <c r="C281" s="43"/>
      <c r="D281" s="43">
        <v>20.51</v>
      </c>
      <c r="E281" s="43"/>
      <c r="F281" s="43">
        <v>18.8</v>
      </c>
      <c r="H281" s="12">
        <v>30</v>
      </c>
      <c r="I281" s="1">
        <v>50</v>
      </c>
      <c r="J281" s="2">
        <f>AVERAGE(B3:B281)</f>
        <v>18.1241911764706</v>
      </c>
      <c r="K281" s="2">
        <f>AVERAGE(D3:D281)</f>
        <v>53.249150102189788</v>
      </c>
      <c r="L281" s="2">
        <f>AVERAGE(F3:F281)</f>
        <v>17.572311827956984</v>
      </c>
      <c r="P281" s="1"/>
      <c r="Q281" s="1"/>
    </row>
    <row r="282" spans="1:17" hidden="1" x14ac:dyDescent="0.3">
      <c r="A282" s="37">
        <v>43196</v>
      </c>
      <c r="B282" s="43">
        <v>19.12</v>
      </c>
      <c r="C282" s="43"/>
      <c r="D282" s="43">
        <v>44.58</v>
      </c>
      <c r="E282" s="43"/>
      <c r="F282" s="43">
        <v>14.9</v>
      </c>
      <c r="H282" s="12">
        <v>30</v>
      </c>
      <c r="I282" s="1">
        <v>50</v>
      </c>
      <c r="J282" s="2">
        <f>AVERAGE(B3:B282)</f>
        <v>18.12783882783884</v>
      </c>
      <c r="K282" s="2">
        <f>AVERAGE(D3:D282)</f>
        <v>53.217625920000003</v>
      </c>
      <c r="L282" s="2">
        <f>AVERAGE(F3:F282)</f>
        <v>17.558021390374325</v>
      </c>
      <c r="P282" s="1"/>
      <c r="Q282" s="1"/>
    </row>
    <row r="283" spans="1:17" hidden="1" x14ac:dyDescent="0.3">
      <c r="A283" s="37">
        <v>43197</v>
      </c>
      <c r="B283" s="43">
        <v>23.37</v>
      </c>
      <c r="C283" s="43"/>
      <c r="D283" s="43">
        <v>34.090000000000003</v>
      </c>
      <c r="E283" s="43"/>
      <c r="F283" s="43">
        <v>17.399999999999999</v>
      </c>
      <c r="H283" s="12">
        <v>30</v>
      </c>
      <c r="I283" s="1">
        <v>50</v>
      </c>
      <c r="J283" s="2">
        <f>AVERAGE(B3:B283)</f>
        <v>18.146970802919718</v>
      </c>
      <c r="K283" s="2">
        <f>AVERAGE(D3:D283)</f>
        <v>53.148322927536235</v>
      </c>
      <c r="L283" s="2">
        <f>AVERAGE(F3:F283)</f>
        <v>17.557180851063826</v>
      </c>
      <c r="P283" s="1"/>
      <c r="Q283" s="1"/>
    </row>
    <row r="284" spans="1:17" hidden="1" x14ac:dyDescent="0.3">
      <c r="A284" s="37">
        <v>43198</v>
      </c>
      <c r="B284" s="43">
        <v>21.09</v>
      </c>
      <c r="C284" s="43"/>
      <c r="D284" s="43">
        <v>53.78</v>
      </c>
      <c r="E284" s="43"/>
      <c r="F284" s="43">
        <v>27.8</v>
      </c>
      <c r="H284" s="12">
        <v>30</v>
      </c>
      <c r="I284" s="1">
        <v>50</v>
      </c>
      <c r="J284" s="2">
        <f>AVERAGE(B3:B284)</f>
        <v>18.15767272727274</v>
      </c>
      <c r="K284" s="2">
        <f>AVERAGE(D3:D284)</f>
        <v>53.150603350180511</v>
      </c>
      <c r="L284" s="2">
        <f>AVERAGE(F3:F284)</f>
        <v>17.611375661375657</v>
      </c>
      <c r="P284" s="1"/>
      <c r="Q284" s="1"/>
    </row>
    <row r="285" spans="1:17" hidden="1" x14ac:dyDescent="0.3">
      <c r="A285" s="37">
        <v>43199</v>
      </c>
      <c r="B285" s="43">
        <v>32.729999999999997</v>
      </c>
      <c r="C285" s="43"/>
      <c r="D285" s="43">
        <v>75.02</v>
      </c>
      <c r="E285" s="43"/>
      <c r="F285" s="43">
        <v>22.4</v>
      </c>
      <c r="H285" s="12">
        <v>30</v>
      </c>
      <c r="I285" s="1">
        <v>50</v>
      </c>
      <c r="J285" s="2">
        <f>AVERAGE(B3:B285)</f>
        <v>18.210471014492764</v>
      </c>
      <c r="K285" s="2">
        <f>AVERAGE(D3:D285)</f>
        <v>53.229270244604322</v>
      </c>
      <c r="L285" s="2">
        <f>AVERAGE(F3:F285)</f>
        <v>17.636578947368417</v>
      </c>
      <c r="P285" s="1"/>
      <c r="Q285" s="1"/>
    </row>
    <row r="286" spans="1:17" hidden="1" x14ac:dyDescent="0.3">
      <c r="A286" s="37">
        <v>43200</v>
      </c>
      <c r="B286" s="43">
        <v>26.2</v>
      </c>
      <c r="C286" s="43"/>
      <c r="D286" s="43">
        <v>26.59</v>
      </c>
      <c r="E286" s="43"/>
      <c r="F286" s="43">
        <v>25.4</v>
      </c>
      <c r="H286" s="12">
        <v>30</v>
      </c>
      <c r="I286" s="1">
        <v>50</v>
      </c>
      <c r="J286" s="2">
        <f>AVERAGE(B3:B286)</f>
        <v>18.239314079422392</v>
      </c>
      <c r="K286" s="2">
        <f>AVERAGE(D3:D286)</f>
        <v>53.133788989247321</v>
      </c>
      <c r="L286" s="2">
        <f>AVERAGE(F3:F286)</f>
        <v>17.677225130890051</v>
      </c>
      <c r="P286" s="1"/>
      <c r="Q286" s="1"/>
    </row>
    <row r="287" spans="1:17" hidden="1" x14ac:dyDescent="0.3">
      <c r="A287" s="37">
        <v>43201</v>
      </c>
      <c r="B287" s="43">
        <v>35.659999999999997</v>
      </c>
      <c r="C287" s="43"/>
      <c r="D287" s="43">
        <v>39.5</v>
      </c>
      <c r="E287" s="43"/>
      <c r="F287" s="43">
        <v>23.4</v>
      </c>
      <c r="H287" s="12">
        <v>30</v>
      </c>
      <c r="I287" s="1">
        <v>50</v>
      </c>
      <c r="J287" s="2">
        <f>AVERAGE(B3:B287)</f>
        <v>18.301978417266195</v>
      </c>
      <c r="K287" s="2">
        <f>AVERAGE(D3:D287)</f>
        <v>53.085096885714293</v>
      </c>
      <c r="L287" s="2">
        <f>AVERAGE(F3:F287)</f>
        <v>17.707031249999996</v>
      </c>
      <c r="P287" s="1"/>
      <c r="Q287" s="1"/>
    </row>
    <row r="288" spans="1:17" hidden="1" x14ac:dyDescent="0.3">
      <c r="A288" s="37">
        <v>43202</v>
      </c>
      <c r="B288" s="43">
        <v>21.98</v>
      </c>
      <c r="C288" s="43"/>
      <c r="D288" s="43">
        <v>106.36</v>
      </c>
      <c r="E288" s="43"/>
      <c r="F288" s="43">
        <v>22.4</v>
      </c>
      <c r="H288" s="12">
        <v>30</v>
      </c>
      <c r="I288" s="1">
        <v>50</v>
      </c>
      <c r="J288" s="2">
        <f>AVERAGE(B3:B288)</f>
        <v>18.315161290322589</v>
      </c>
      <c r="K288" s="2">
        <f>AVERAGE(D3:D288)</f>
        <v>53.274687288256239</v>
      </c>
      <c r="L288" s="2">
        <f>AVERAGE(F3:F288)</f>
        <v>17.731347150259065</v>
      </c>
      <c r="P288" s="1"/>
      <c r="Q288" s="1"/>
    </row>
    <row r="289" spans="1:17" hidden="1" x14ac:dyDescent="0.3">
      <c r="A289" s="37">
        <v>43203</v>
      </c>
      <c r="B289" s="43">
        <v>25.12</v>
      </c>
      <c r="C289" s="43"/>
      <c r="D289" s="43">
        <v>115.89</v>
      </c>
      <c r="E289" s="43"/>
      <c r="F289" s="43">
        <v>18.3</v>
      </c>
      <c r="H289" s="12">
        <v>30</v>
      </c>
      <c r="I289" s="1">
        <v>50</v>
      </c>
      <c r="J289" s="2">
        <f>AVERAGE(B3:B289)</f>
        <v>18.339464285714293</v>
      </c>
      <c r="K289" s="2">
        <f>AVERAGE(D3:D289)</f>
        <v>53.496727404255331</v>
      </c>
      <c r="L289" s="2">
        <f>AVERAGE(F3:F289)</f>
        <v>17.734278350515464</v>
      </c>
      <c r="P289" s="1"/>
      <c r="Q289" s="1"/>
    </row>
    <row r="290" spans="1:17" hidden="1" x14ac:dyDescent="0.3">
      <c r="A290" s="37">
        <v>43204</v>
      </c>
      <c r="B290" s="43">
        <v>24.39</v>
      </c>
      <c r="C290" s="43"/>
      <c r="D290" s="43">
        <v>69.22</v>
      </c>
      <c r="E290" s="43"/>
      <c r="F290" s="43">
        <v>20.9</v>
      </c>
      <c r="H290" s="12">
        <v>30</v>
      </c>
      <c r="I290" s="1">
        <v>50</v>
      </c>
      <c r="J290" s="2">
        <f>AVERAGE(B3:B290)</f>
        <v>18.360996441281149</v>
      </c>
      <c r="K290" s="2">
        <f>AVERAGE(D3:D290)</f>
        <v>53.552286671378099</v>
      </c>
      <c r="L290" s="2">
        <f>AVERAGE(F3:F290)</f>
        <v>17.750512820512821</v>
      </c>
      <c r="P290" s="1"/>
      <c r="Q290" s="1"/>
    </row>
    <row r="291" spans="1:17" hidden="1" x14ac:dyDescent="0.3">
      <c r="A291" s="37">
        <v>43205</v>
      </c>
      <c r="B291" s="43">
        <v>72.31</v>
      </c>
      <c r="C291" s="43"/>
      <c r="D291" s="43">
        <v>82.82</v>
      </c>
      <c r="E291" s="43"/>
      <c r="F291" s="43">
        <v>56.2</v>
      </c>
      <c r="H291" s="12">
        <v>30</v>
      </c>
      <c r="I291" s="1">
        <v>50</v>
      </c>
      <c r="J291" s="2">
        <f>AVERAGE(B3:B291)</f>
        <v>18.552304964539015</v>
      </c>
      <c r="K291" s="2">
        <f>AVERAGE(D3:D291)</f>
        <v>53.655342000000005</v>
      </c>
      <c r="L291" s="2">
        <f>AVERAGE(F3:F291)</f>
        <v>17.946683673469387</v>
      </c>
      <c r="P291" s="1"/>
      <c r="Q291" s="1"/>
    </row>
    <row r="292" spans="1:17" hidden="1" x14ac:dyDescent="0.3">
      <c r="A292" s="37">
        <v>43206</v>
      </c>
      <c r="B292" s="43">
        <v>13.89</v>
      </c>
      <c r="C292" s="43"/>
      <c r="D292" s="43">
        <v>57.26</v>
      </c>
      <c r="E292" s="43"/>
      <c r="F292" s="43">
        <v>14.3</v>
      </c>
      <c r="H292" s="12">
        <v>30</v>
      </c>
      <c r="I292" s="1">
        <v>50</v>
      </c>
      <c r="J292" s="2">
        <f>AVERAGE(B3:B292)</f>
        <v>18.535830388692592</v>
      </c>
      <c r="K292" s="2">
        <f>AVERAGE(D3:D292)</f>
        <v>53.667989922807024</v>
      </c>
      <c r="L292" s="2">
        <f>AVERAGE(F3:F292)</f>
        <v>17.928172588832489</v>
      </c>
      <c r="P292" s="1"/>
      <c r="Q292" s="1"/>
    </row>
    <row r="293" spans="1:17" hidden="1" x14ac:dyDescent="0.3">
      <c r="A293" s="37">
        <v>43207</v>
      </c>
      <c r="B293" s="43">
        <v>18.28</v>
      </c>
      <c r="C293" s="43"/>
      <c r="D293" s="43">
        <v>24.91</v>
      </c>
      <c r="E293" s="43"/>
      <c r="F293" s="43">
        <v>16.2</v>
      </c>
      <c r="H293" s="12">
        <v>30</v>
      </c>
      <c r="I293" s="1">
        <v>50</v>
      </c>
      <c r="J293" s="2">
        <f>AVERAGE(B3:B293)</f>
        <v>18.534929577464798</v>
      </c>
      <c r="K293" s="2">
        <f>AVERAGE(D3:D293)</f>
        <v>53.567437510489519</v>
      </c>
      <c r="L293" s="2">
        <f>AVERAGE(F3:F293)</f>
        <v>17.919444444444444</v>
      </c>
      <c r="P293" s="1"/>
      <c r="Q293" s="1"/>
    </row>
    <row r="294" spans="1:17" hidden="1" x14ac:dyDescent="0.3">
      <c r="A294" s="37">
        <v>43208</v>
      </c>
      <c r="B294" s="43">
        <v>19.190000000000001</v>
      </c>
      <c r="C294" s="43"/>
      <c r="D294" s="43">
        <v>19.86</v>
      </c>
      <c r="E294" s="43"/>
      <c r="F294" s="43">
        <v>19.8</v>
      </c>
      <c r="H294" s="12">
        <v>30</v>
      </c>
      <c r="I294" s="1">
        <v>50</v>
      </c>
      <c r="J294" s="2">
        <f>AVERAGE(B3:B294)</f>
        <v>18.537228070175448</v>
      </c>
      <c r="K294" s="2">
        <f>AVERAGE(D3:D294)</f>
        <v>53.449989993031366</v>
      </c>
      <c r="L294" s="2">
        <f>AVERAGE(F3:F294)</f>
        <v>17.928894472361808</v>
      </c>
      <c r="P294" s="1"/>
      <c r="Q294" s="1"/>
    </row>
    <row r="295" spans="1:17" hidden="1" x14ac:dyDescent="0.3">
      <c r="A295" s="37">
        <v>43209</v>
      </c>
      <c r="B295" s="43">
        <v>14.88</v>
      </c>
      <c r="C295" s="43"/>
      <c r="D295" s="43">
        <v>32.159999999999997</v>
      </c>
      <c r="E295" s="43"/>
      <c r="F295" s="43">
        <v>11.5</v>
      </c>
      <c r="H295" s="12">
        <v>30</v>
      </c>
      <c r="I295" s="1">
        <v>50</v>
      </c>
      <c r="J295" s="2">
        <f>AVERAGE(B3:B295)</f>
        <v>18.524440559440567</v>
      </c>
      <c r="K295" s="2">
        <f>AVERAGE(D3:D295)</f>
        <v>53.376066416666674</v>
      </c>
      <c r="L295" s="2">
        <f>AVERAGE(F3:F295)</f>
        <v>17.896750000000001</v>
      </c>
      <c r="P295" s="1"/>
      <c r="Q295" s="1"/>
    </row>
    <row r="296" spans="1:17" hidden="1" x14ac:dyDescent="0.3">
      <c r="A296" s="37">
        <v>43210</v>
      </c>
      <c r="B296" s="43">
        <v>13.62</v>
      </c>
      <c r="C296" s="43"/>
      <c r="D296" s="43">
        <v>22.87</v>
      </c>
      <c r="E296" s="43"/>
      <c r="F296" s="43">
        <v>16.100000000000001</v>
      </c>
      <c r="H296" s="12">
        <v>30</v>
      </c>
      <c r="I296" s="1">
        <v>50</v>
      </c>
      <c r="J296" s="2">
        <f>AVERAGE(B3:B296)</f>
        <v>18.507351916376315</v>
      </c>
      <c r="K296" s="2">
        <f>AVERAGE(D3:D296)</f>
        <v>53.270509093425616</v>
      </c>
      <c r="L296" s="2">
        <f>AVERAGE(F3:F296)</f>
        <v>17.887810945273632</v>
      </c>
      <c r="P296" s="1"/>
      <c r="Q296" s="1"/>
    </row>
    <row r="297" spans="1:17" hidden="1" x14ac:dyDescent="0.3">
      <c r="A297" s="37">
        <v>43211</v>
      </c>
      <c r="B297" s="43">
        <v>27.38</v>
      </c>
      <c r="C297" s="43"/>
      <c r="D297" s="43">
        <v>29.8</v>
      </c>
      <c r="E297" s="43"/>
      <c r="F297" s="43">
        <v>22.5</v>
      </c>
      <c r="H297" s="12">
        <v>30</v>
      </c>
      <c r="I297" s="1">
        <v>50</v>
      </c>
      <c r="J297" s="2">
        <f>AVERAGE(B3:B297)</f>
        <v>18.538159722222233</v>
      </c>
      <c r="K297" s="2">
        <f>AVERAGE(D3:D297)</f>
        <v>53.189576303448284</v>
      </c>
      <c r="L297" s="2">
        <f>AVERAGE(F3:F297)</f>
        <v>17.910643564356434</v>
      </c>
      <c r="P297" s="1"/>
      <c r="Q297" s="1"/>
    </row>
    <row r="298" spans="1:17" hidden="1" x14ac:dyDescent="0.3">
      <c r="A298" s="37">
        <v>43212</v>
      </c>
      <c r="B298" s="43">
        <v>18.39</v>
      </c>
      <c r="C298" s="43"/>
      <c r="D298" s="43">
        <v>14.44</v>
      </c>
      <c r="E298" s="43"/>
      <c r="F298" s="43">
        <v>42.9</v>
      </c>
      <c r="H298" s="12">
        <v>30</v>
      </c>
      <c r="I298" s="1">
        <v>50</v>
      </c>
      <c r="J298" s="2">
        <f>AVERAGE(B3:B298)</f>
        <v>18.537647058823538</v>
      </c>
      <c r="K298" s="2">
        <f>AVERAGE(D3:D298)</f>
        <v>53.056416247422689</v>
      </c>
      <c r="L298" s="2">
        <f>AVERAGE(F3:F298)</f>
        <v>18.033743842364533</v>
      </c>
      <c r="P298" s="1"/>
      <c r="Q298" s="1"/>
    </row>
    <row r="299" spans="1:17" hidden="1" x14ac:dyDescent="0.3">
      <c r="A299" s="37">
        <v>43213</v>
      </c>
      <c r="B299" s="43">
        <v>12.48</v>
      </c>
      <c r="C299" s="43"/>
      <c r="D299" s="43">
        <v>30.24</v>
      </c>
      <c r="E299" s="43"/>
      <c r="F299" s="43">
        <v>13.2</v>
      </c>
      <c r="H299" s="12">
        <v>30</v>
      </c>
      <c r="I299" s="1">
        <v>50</v>
      </c>
      <c r="J299" s="2">
        <f>AVERAGE(B3:B299)</f>
        <v>18.516758620689664</v>
      </c>
      <c r="K299" s="2">
        <f>AVERAGE(D3:D299)</f>
        <v>52.978277835616446</v>
      </c>
      <c r="L299" s="2">
        <f>AVERAGE(F3:F299)</f>
        <v>18.010049019607841</v>
      </c>
      <c r="P299" s="1"/>
      <c r="Q299" s="1"/>
    </row>
    <row r="300" spans="1:17" hidden="1" x14ac:dyDescent="0.3">
      <c r="A300" s="37">
        <v>43214</v>
      </c>
      <c r="B300" s="43">
        <v>21.41</v>
      </c>
      <c r="C300" s="43"/>
      <c r="D300" s="43">
        <v>22.88</v>
      </c>
      <c r="E300" s="43"/>
      <c r="F300" s="43">
        <v>10.6</v>
      </c>
      <c r="H300" s="12">
        <v>30</v>
      </c>
      <c r="I300" s="1">
        <v>50</v>
      </c>
      <c r="J300" s="2">
        <f>AVERAGE(B3:B300)</f>
        <v>18.526701030927843</v>
      </c>
      <c r="K300" s="2">
        <f>AVERAGE(D3:D300)</f>
        <v>52.875553337883964</v>
      </c>
      <c r="L300" s="2">
        <f>AVERAGE(F3:F300)</f>
        <v>17.973902439024389</v>
      </c>
      <c r="P300" s="1"/>
      <c r="Q300" s="1"/>
    </row>
    <row r="301" spans="1:17" hidden="1" x14ac:dyDescent="0.3">
      <c r="A301" s="37">
        <v>43215</v>
      </c>
      <c r="B301" s="43">
        <v>26.02</v>
      </c>
      <c r="C301" s="43"/>
      <c r="D301" s="43">
        <v>32.31</v>
      </c>
      <c r="E301" s="43"/>
      <c r="F301" s="43">
        <v>19.899999999999999</v>
      </c>
      <c r="H301" s="12">
        <v>30</v>
      </c>
      <c r="I301" s="1">
        <v>50</v>
      </c>
      <c r="J301" s="2">
        <f>AVERAGE(B3:B301)</f>
        <v>18.552363013698638</v>
      </c>
      <c r="K301" s="2">
        <f>AVERAGE(D3:D301)</f>
        <v>52.805602476190479</v>
      </c>
      <c r="L301" s="2">
        <f>AVERAGE(F3:F301)</f>
        <v>17.983252427184464</v>
      </c>
      <c r="P301" s="1"/>
      <c r="Q301" s="1"/>
    </row>
    <row r="302" spans="1:17" hidden="1" x14ac:dyDescent="0.3">
      <c r="A302" s="37">
        <v>43216</v>
      </c>
      <c r="B302" s="43">
        <v>21.73</v>
      </c>
      <c r="C302" s="43"/>
      <c r="D302" s="43">
        <v>41.13</v>
      </c>
      <c r="E302" s="43"/>
      <c r="F302" s="43">
        <v>19.5</v>
      </c>
      <c r="H302" s="12">
        <v>30</v>
      </c>
      <c r="I302" s="1">
        <v>50</v>
      </c>
      <c r="J302" s="2">
        <f>AVERAGE(B3:B302)</f>
        <v>18.563208191126286</v>
      </c>
      <c r="K302" s="2">
        <f>AVERAGE(D3:D302)</f>
        <v>52.766024162711865</v>
      </c>
      <c r="L302" s="2">
        <f>AVERAGE(F3:F302)</f>
        <v>17.990579710144925</v>
      </c>
      <c r="P302" s="1"/>
      <c r="Q302" s="1"/>
    </row>
    <row r="303" spans="1:17" hidden="1" x14ac:dyDescent="0.3">
      <c r="A303" s="37">
        <v>43217</v>
      </c>
      <c r="B303" s="43">
        <v>24.18</v>
      </c>
      <c r="C303" s="43"/>
      <c r="D303" s="43">
        <v>25.02</v>
      </c>
      <c r="E303" s="43"/>
      <c r="F303" s="43">
        <v>25</v>
      </c>
      <c r="H303" s="12">
        <v>30</v>
      </c>
      <c r="I303" s="1">
        <v>50</v>
      </c>
      <c r="J303" s="2">
        <f>AVERAGE(B3:B303)</f>
        <v>18.582312925170076</v>
      </c>
      <c r="K303" s="2">
        <f>AVERAGE(D3:D303)</f>
        <v>52.6722875945946</v>
      </c>
      <c r="L303" s="2">
        <f>AVERAGE(F3:F303)</f>
        <v>18.024278846153845</v>
      </c>
      <c r="P303" s="1"/>
      <c r="Q303" s="1"/>
    </row>
    <row r="304" spans="1:17" hidden="1" x14ac:dyDescent="0.3">
      <c r="A304" s="37">
        <v>43218</v>
      </c>
      <c r="B304" s="43">
        <v>15.74</v>
      </c>
      <c r="C304" s="43"/>
      <c r="D304" s="43">
        <v>14.66</v>
      </c>
      <c r="E304" s="43"/>
      <c r="F304" s="43">
        <v>14.7</v>
      </c>
      <c r="H304" s="12">
        <v>30</v>
      </c>
      <c r="I304" s="1">
        <v>50</v>
      </c>
      <c r="J304" s="2">
        <f>AVERAGE(B3:B304)</f>
        <v>18.572677966101704</v>
      </c>
      <c r="K304" s="2">
        <f>AVERAGE(D3:D304)</f>
        <v>52.544300094276096</v>
      </c>
      <c r="L304" s="2">
        <f>AVERAGE(F3:F304)</f>
        <v>18.008373205741623</v>
      </c>
      <c r="P304" s="1"/>
      <c r="Q304" s="1"/>
    </row>
    <row r="305" spans="1:17" hidden="1" x14ac:dyDescent="0.3">
      <c r="A305" s="37">
        <v>43219</v>
      </c>
      <c r="B305" s="43">
        <v>17.84</v>
      </c>
      <c r="C305" s="43"/>
      <c r="D305" s="43">
        <v>11.49</v>
      </c>
      <c r="E305" s="43"/>
      <c r="F305" s="43">
        <v>12.5</v>
      </c>
      <c r="H305" s="12">
        <v>30</v>
      </c>
      <c r="I305" s="1">
        <v>50</v>
      </c>
      <c r="J305" s="2">
        <f>AVERAGE(B3:B305)</f>
        <v>18.570202702702712</v>
      </c>
      <c r="K305" s="2">
        <f>AVERAGE(D3:D305)</f>
        <v>52.40653398657718</v>
      </c>
      <c r="L305" s="2">
        <f>AVERAGE(F3:F305)</f>
        <v>17.982142857142854</v>
      </c>
      <c r="P305" s="1"/>
      <c r="Q305" s="1"/>
    </row>
    <row r="306" spans="1:17" hidden="1" x14ac:dyDescent="0.3">
      <c r="A306" s="37">
        <v>43220</v>
      </c>
      <c r="B306" s="43">
        <v>12.33</v>
      </c>
      <c r="C306" s="43"/>
      <c r="D306" s="43">
        <v>24.46</v>
      </c>
      <c r="E306" s="43"/>
      <c r="F306" s="43">
        <v>24.3</v>
      </c>
      <c r="H306" s="12">
        <v>30</v>
      </c>
      <c r="I306" s="1">
        <v>50</v>
      </c>
      <c r="J306" s="2">
        <f>AVERAGE(B3:B306)</f>
        <v>18.549191919191927</v>
      </c>
      <c r="K306" s="2">
        <f>AVERAGE(D3:D306)</f>
        <v>52.313067317725753</v>
      </c>
      <c r="L306" s="2">
        <f>AVERAGE(F3:F306)</f>
        <v>18.012085308056871</v>
      </c>
      <c r="P306" s="1"/>
      <c r="Q306" s="1"/>
    </row>
    <row r="307" spans="1:17" hidden="1" x14ac:dyDescent="0.3">
      <c r="A307" s="37">
        <v>43221</v>
      </c>
      <c r="B307" s="43">
        <v>11.65</v>
      </c>
      <c r="C307" s="43"/>
      <c r="D307" s="43">
        <v>19.34</v>
      </c>
      <c r="E307" s="43"/>
      <c r="F307" s="43">
        <v>8.86</v>
      </c>
      <c r="H307" s="12">
        <v>30</v>
      </c>
      <c r="I307" s="1">
        <v>50</v>
      </c>
      <c r="J307" s="2">
        <f>AVERAGE(B3:B307)</f>
        <v>18.526040268456384</v>
      </c>
      <c r="K307" s="2">
        <f>AVERAGE(D3:D307)</f>
        <v>52.203157093333331</v>
      </c>
      <c r="L307" s="2">
        <f>AVERAGE(F3:F307)</f>
        <v>17.968915094339621</v>
      </c>
      <c r="P307" s="1"/>
      <c r="Q307" s="1"/>
    </row>
    <row r="308" spans="1:17" hidden="1" x14ac:dyDescent="0.3">
      <c r="A308" s="37">
        <v>43222</v>
      </c>
      <c r="B308" s="43">
        <v>22.86</v>
      </c>
      <c r="C308" s="43"/>
      <c r="D308" s="43">
        <v>37.28</v>
      </c>
      <c r="E308" s="43"/>
      <c r="F308" s="43">
        <v>15.6</v>
      </c>
      <c r="H308" s="12">
        <v>30</v>
      </c>
      <c r="I308" s="1">
        <v>50</v>
      </c>
      <c r="J308" s="2">
        <f>AVERAGE(B3:B308)</f>
        <v>18.540535117056862</v>
      </c>
      <c r="K308" s="2">
        <f>AVERAGE(D3:D308)</f>
        <v>52.153578498338874</v>
      </c>
      <c r="L308" s="2">
        <f>AVERAGE(F3:F308)</f>
        <v>17.957793427230047</v>
      </c>
      <c r="P308" s="1"/>
      <c r="Q308" s="1"/>
    </row>
    <row r="309" spans="1:17" hidden="1" x14ac:dyDescent="0.3">
      <c r="A309" s="37">
        <v>43223</v>
      </c>
      <c r="B309" s="43">
        <v>20.82</v>
      </c>
      <c r="C309" s="43"/>
      <c r="D309" s="43">
        <v>78.87</v>
      </c>
      <c r="E309" s="43"/>
      <c r="F309" s="43">
        <v>16.2</v>
      </c>
      <c r="H309" s="12">
        <v>30</v>
      </c>
      <c r="I309" s="1">
        <v>50</v>
      </c>
      <c r="J309" s="2">
        <f>AVERAGE(B3:B309)</f>
        <v>18.54813333333334</v>
      </c>
      <c r="K309" s="2">
        <f>AVERAGE(D3:D309)</f>
        <v>52.242043470198681</v>
      </c>
      <c r="L309" s="2">
        <f>AVERAGE(F3:F309)</f>
        <v>17.949579439252336</v>
      </c>
      <c r="P309" s="1"/>
      <c r="Q309" s="1"/>
    </row>
    <row r="310" spans="1:17" hidden="1" x14ac:dyDescent="0.3">
      <c r="A310" s="37">
        <v>43224</v>
      </c>
      <c r="B310" s="43">
        <v>26.54</v>
      </c>
      <c r="C310" s="43"/>
      <c r="D310" s="43">
        <v>129.49</v>
      </c>
      <c r="E310" s="43"/>
      <c r="F310" s="43">
        <v>38.9</v>
      </c>
      <c r="H310" s="12">
        <v>30</v>
      </c>
      <c r="I310" s="1">
        <v>50</v>
      </c>
      <c r="J310" s="2">
        <f>AVERAGE(B3:B310)</f>
        <v>18.574684385382064</v>
      </c>
      <c r="K310" s="2">
        <f>AVERAGE(D3:D310)</f>
        <v>52.496987221122119</v>
      </c>
      <c r="L310" s="2">
        <f>AVERAGE(F3:F310)</f>
        <v>18.047023255813951</v>
      </c>
      <c r="P310" s="1"/>
      <c r="Q310" s="1"/>
    </row>
    <row r="311" spans="1:17" hidden="1" x14ac:dyDescent="0.3">
      <c r="A311" s="37">
        <v>43225</v>
      </c>
      <c r="B311" s="43">
        <v>13.41</v>
      </c>
      <c r="C311" s="43"/>
      <c r="D311" s="43">
        <v>56.26</v>
      </c>
      <c r="E311" s="43"/>
      <c r="F311" s="43">
        <v>18.100000000000001</v>
      </c>
      <c r="H311" s="12">
        <v>30</v>
      </c>
      <c r="I311" s="1">
        <v>50</v>
      </c>
      <c r="J311" s="2">
        <f>AVERAGE(B3:B311)</f>
        <v>18.557582781456958</v>
      </c>
      <c r="K311" s="2">
        <f>AVERAGE(D3:D311)</f>
        <v>52.509365552631586</v>
      </c>
      <c r="L311" s="2">
        <f>AVERAGE(F3:F311)</f>
        <v>18.047268518518518</v>
      </c>
      <c r="P311" s="1"/>
      <c r="Q311" s="1"/>
    </row>
    <row r="312" spans="1:17" hidden="1" x14ac:dyDescent="0.3">
      <c r="A312" s="37">
        <v>43226</v>
      </c>
      <c r="B312" s="43">
        <v>15.39</v>
      </c>
      <c r="C312" s="43"/>
      <c r="D312" s="43">
        <v>23.18</v>
      </c>
      <c r="E312" s="43"/>
      <c r="F312" s="43">
        <v>13.1</v>
      </c>
      <c r="H312" s="12">
        <v>30</v>
      </c>
      <c r="I312" s="1">
        <v>50</v>
      </c>
      <c r="J312" s="2">
        <f>AVERAGE(B3:B312)</f>
        <v>18.547128712871292</v>
      </c>
      <c r="K312" s="2">
        <f>AVERAGE(D3:D312)</f>
        <v>52.413203698360661</v>
      </c>
      <c r="L312" s="2">
        <f>AVERAGE(F3:F312)</f>
        <v>18.024470046082946</v>
      </c>
      <c r="P312" s="1"/>
      <c r="Q312" s="1"/>
    </row>
    <row r="313" spans="1:17" hidden="1" x14ac:dyDescent="0.3">
      <c r="A313" s="37">
        <v>43227</v>
      </c>
      <c r="B313" s="43">
        <v>15.37</v>
      </c>
      <c r="C313" s="43"/>
      <c r="D313" s="43">
        <v>38.54</v>
      </c>
      <c r="E313" s="43"/>
      <c r="F313" s="43">
        <v>13</v>
      </c>
      <c r="H313" s="12">
        <v>30</v>
      </c>
      <c r="I313" s="1">
        <v>50</v>
      </c>
      <c r="J313" s="2">
        <f>AVERAGE(B3:B313)</f>
        <v>18.536677631578954</v>
      </c>
      <c r="K313" s="2">
        <f>AVERAGE(D3:D313)</f>
        <v>52.367866431372555</v>
      </c>
      <c r="L313" s="2">
        <f>AVERAGE(F3:F313)</f>
        <v>18.00142201834862</v>
      </c>
      <c r="P313" s="1"/>
      <c r="Q313" s="1"/>
    </row>
    <row r="314" spans="1:17" hidden="1" x14ac:dyDescent="0.3">
      <c r="A314" s="37">
        <v>43228</v>
      </c>
      <c r="B314" s="43">
        <v>25.79</v>
      </c>
      <c r="C314" s="43"/>
      <c r="D314" s="43">
        <v>75.63</v>
      </c>
      <c r="E314" s="43"/>
      <c r="F314" s="43">
        <v>23.8</v>
      </c>
      <c r="H314" s="12">
        <v>30</v>
      </c>
      <c r="I314" s="1">
        <v>50</v>
      </c>
      <c r="J314" s="2">
        <f>AVERAGE(B3:B314)</f>
        <v>18.560459016393448</v>
      </c>
      <c r="K314" s="2">
        <f>AVERAGE(D3:D314)</f>
        <v>52.443638853420204</v>
      </c>
      <c r="L314" s="2">
        <f>AVERAGE(F3:F314)</f>
        <v>18.027899543378993</v>
      </c>
      <c r="P314" s="1"/>
      <c r="Q314" s="1"/>
    </row>
    <row r="315" spans="1:17" hidden="1" x14ac:dyDescent="0.3">
      <c r="A315" s="37">
        <v>43229</v>
      </c>
      <c r="B315" s="43">
        <v>20.49</v>
      </c>
      <c r="C315" s="43"/>
      <c r="D315" s="43">
        <v>126.7</v>
      </c>
      <c r="E315" s="43"/>
      <c r="F315" s="43">
        <v>30.7</v>
      </c>
      <c r="H315" s="12">
        <v>30</v>
      </c>
      <c r="I315" s="1">
        <v>50</v>
      </c>
      <c r="J315" s="2">
        <f>AVERAGE(B3:B315)</f>
        <v>18.566764705882356</v>
      </c>
      <c r="K315" s="2">
        <f>AVERAGE(D3:D315)</f>
        <v>52.684730935064941</v>
      </c>
      <c r="L315" s="2">
        <f>AVERAGE(F3:F315)</f>
        <v>18.085499999999996</v>
      </c>
      <c r="P315" s="1"/>
      <c r="Q315" s="1"/>
    </row>
    <row r="316" spans="1:17" hidden="1" x14ac:dyDescent="0.3">
      <c r="A316" s="37">
        <v>43230</v>
      </c>
      <c r="B316" s="43">
        <v>28.15</v>
      </c>
      <c r="C316" s="43"/>
      <c r="D316" s="43">
        <v>152.19999999999999</v>
      </c>
      <c r="E316" s="43"/>
      <c r="F316" s="43">
        <v>36.299999999999997</v>
      </c>
      <c r="H316" s="12">
        <v>30</v>
      </c>
      <c r="I316" s="1">
        <v>50</v>
      </c>
      <c r="J316" s="2">
        <f>AVERAGE(B3:B316)</f>
        <v>18.597980456026061</v>
      </c>
      <c r="K316" s="2">
        <f>AVERAGE(D3:D316)</f>
        <v>53.006786822006482</v>
      </c>
      <c r="L316" s="2">
        <f>AVERAGE(F3:F316)</f>
        <v>18.167918552036198</v>
      </c>
      <c r="P316" s="1"/>
      <c r="Q316" s="1"/>
    </row>
    <row r="317" spans="1:17" hidden="1" x14ac:dyDescent="0.3">
      <c r="A317" s="37">
        <v>43231</v>
      </c>
      <c r="B317" s="43">
        <v>16.23</v>
      </c>
      <c r="C317" s="43"/>
      <c r="D317" s="43">
        <v>86.77</v>
      </c>
      <c r="E317" s="43"/>
      <c r="F317" s="43">
        <v>16.8</v>
      </c>
      <c r="H317" s="12">
        <v>30</v>
      </c>
      <c r="I317" s="1">
        <v>50</v>
      </c>
      <c r="J317" s="2">
        <f>AVERAGE(B3:B317)</f>
        <v>18.59029220779221</v>
      </c>
      <c r="K317" s="2">
        <f>AVERAGE(D3:D317)</f>
        <v>53.11570041290323</v>
      </c>
      <c r="L317" s="2">
        <f>AVERAGE(F3:F317)</f>
        <v>18.161756756756755</v>
      </c>
      <c r="P317" s="1"/>
      <c r="Q317" s="1"/>
    </row>
    <row r="318" spans="1:17" hidden="1" x14ac:dyDescent="0.3">
      <c r="A318" s="37">
        <v>43232</v>
      </c>
      <c r="B318" s="43">
        <v>10.74</v>
      </c>
      <c r="C318" s="43"/>
      <c r="D318" s="43">
        <v>25.01</v>
      </c>
      <c r="E318" s="43"/>
      <c r="F318" s="43">
        <v>11.7</v>
      </c>
      <c r="H318" s="12">
        <v>30</v>
      </c>
      <c r="I318" s="1">
        <v>50</v>
      </c>
      <c r="J318" s="2">
        <f>AVERAGE(B3:B318)</f>
        <v>18.564886731391585</v>
      </c>
      <c r="K318" s="2">
        <f>AVERAGE(D3:D318)</f>
        <v>53.025328385852092</v>
      </c>
      <c r="L318" s="2">
        <f>AVERAGE(F3:F318)</f>
        <v>18.132780269058294</v>
      </c>
      <c r="P318" s="1"/>
      <c r="Q318" s="1"/>
    </row>
    <row r="319" spans="1:17" hidden="1" x14ac:dyDescent="0.3">
      <c r="A319" s="37">
        <v>43233</v>
      </c>
      <c r="B319" s="43">
        <v>15.8</v>
      </c>
      <c r="C319" s="43"/>
      <c r="D319" s="43">
        <v>15.26</v>
      </c>
      <c r="E319" s="43"/>
      <c r="F319" s="43">
        <v>13.5</v>
      </c>
      <c r="H319" s="12">
        <v>30</v>
      </c>
      <c r="I319" s="1">
        <v>50</v>
      </c>
      <c r="J319" s="2">
        <f>AVERAGE(B3:B319)</f>
        <v>18.555967741935486</v>
      </c>
      <c r="K319" s="2">
        <f>AVERAGE(D3:D319)</f>
        <v>52.904285666666659</v>
      </c>
      <c r="L319" s="2">
        <f>AVERAGE(F3:F319)</f>
        <v>18.112098214285712</v>
      </c>
      <c r="P319" s="1"/>
      <c r="Q319" s="1"/>
    </row>
    <row r="320" spans="1:17" hidden="1" x14ac:dyDescent="0.3">
      <c r="A320" s="37">
        <v>43234</v>
      </c>
      <c r="B320" s="43">
        <v>30.8</v>
      </c>
      <c r="C320" s="43"/>
      <c r="D320" s="43">
        <v>23.43</v>
      </c>
      <c r="E320" s="43"/>
      <c r="F320" s="43">
        <v>18.600000000000001</v>
      </c>
      <c r="H320" s="12">
        <v>30</v>
      </c>
      <c r="I320" s="1">
        <v>50</v>
      </c>
      <c r="J320" s="2">
        <f>AVERAGE(B3:B320)</f>
        <v>18.595337620578778</v>
      </c>
      <c r="K320" s="2">
        <f>AVERAGE(D3:D320)</f>
        <v>52.8101186198083</v>
      </c>
      <c r="L320" s="2">
        <f>AVERAGE(F3:F320)</f>
        <v>18.114266666666666</v>
      </c>
      <c r="P320" s="1"/>
      <c r="Q320" s="1"/>
    </row>
    <row r="321" spans="1:17" hidden="1" x14ac:dyDescent="0.3">
      <c r="A321" s="37">
        <v>43235</v>
      </c>
      <c r="B321" s="43">
        <v>22.74</v>
      </c>
      <c r="C321" s="43"/>
      <c r="D321" s="43">
        <v>61.73</v>
      </c>
      <c r="E321" s="43"/>
      <c r="F321" s="43">
        <v>19.600000000000001</v>
      </c>
      <c r="H321" s="12">
        <v>30</v>
      </c>
      <c r="I321" s="1">
        <v>50</v>
      </c>
      <c r="J321" s="2">
        <f>AVERAGE(B3:B321)</f>
        <v>18.608621794871794</v>
      </c>
      <c r="K321" s="2">
        <f>AVERAGE(D3:D321)</f>
        <v>52.838525885350315</v>
      </c>
      <c r="L321" s="2">
        <f>AVERAGE(F3:F321)</f>
        <v>18.1208407079646</v>
      </c>
      <c r="P321" s="1"/>
      <c r="Q321" s="1"/>
    </row>
    <row r="322" spans="1:17" hidden="1" x14ac:dyDescent="0.3">
      <c r="A322" s="37">
        <v>43236</v>
      </c>
      <c r="B322" s="43">
        <v>19.559999999999999</v>
      </c>
      <c r="C322" s="43"/>
      <c r="D322" s="43">
        <v>45.82</v>
      </c>
      <c r="E322" s="43"/>
      <c r="F322" s="43">
        <v>21.6</v>
      </c>
      <c r="H322" s="12">
        <v>30</v>
      </c>
      <c r="I322" s="1">
        <v>50</v>
      </c>
      <c r="J322" s="2">
        <f>AVERAGE(B3:B322)</f>
        <v>18.611661341853036</v>
      </c>
      <c r="K322" s="2">
        <f>AVERAGE(D3:D322)</f>
        <v>52.816244850793645</v>
      </c>
      <c r="L322" s="2">
        <f>AVERAGE(F3:F322)</f>
        <v>18.136167400881057</v>
      </c>
      <c r="P322" s="1"/>
      <c r="Q322" s="1"/>
    </row>
    <row r="323" spans="1:17" hidden="1" x14ac:dyDescent="0.3">
      <c r="A323" s="37">
        <v>43237</v>
      </c>
      <c r="B323" s="43">
        <v>21.05</v>
      </c>
      <c r="C323" s="43"/>
      <c r="D323" s="43">
        <v>48.62</v>
      </c>
      <c r="E323" s="43"/>
      <c r="F323" s="43">
        <v>14.3</v>
      </c>
      <c r="H323" s="12">
        <v>30</v>
      </c>
      <c r="I323" s="1">
        <v>50</v>
      </c>
      <c r="J323" s="2">
        <f>AVERAGE(B3:B323)</f>
        <v>18.619426751592361</v>
      </c>
      <c r="K323" s="2">
        <f>AVERAGE(D3:D323)</f>
        <v>52.802965594936701</v>
      </c>
      <c r="L323" s="2">
        <f>AVERAGE(F3:F323)</f>
        <v>18.119342105263158</v>
      </c>
      <c r="P323" s="1"/>
      <c r="Q323" s="1"/>
    </row>
    <row r="324" spans="1:17" hidden="1" x14ac:dyDescent="0.3">
      <c r="A324" s="37">
        <v>43238</v>
      </c>
      <c r="B324" s="43">
        <v>19.38</v>
      </c>
      <c r="C324" s="43"/>
      <c r="D324" s="43">
        <v>84.46</v>
      </c>
      <c r="E324" s="43"/>
      <c r="F324" s="43">
        <v>20.2</v>
      </c>
      <c r="H324" s="12">
        <v>30</v>
      </c>
      <c r="I324" s="1">
        <v>50</v>
      </c>
      <c r="J324" s="2">
        <f>AVERAGE(B3:B324)</f>
        <v>18.621841269841273</v>
      </c>
      <c r="K324" s="2">
        <f>AVERAGE(D3:D324)</f>
        <v>52.902830056782321</v>
      </c>
      <c r="L324" s="2">
        <f>AVERAGE(F3:F324)</f>
        <v>18.128427947598254</v>
      </c>
      <c r="P324" s="1"/>
      <c r="Q324" s="1"/>
    </row>
    <row r="325" spans="1:17" hidden="1" x14ac:dyDescent="0.3">
      <c r="A325" s="37">
        <v>43239</v>
      </c>
      <c r="B325" s="43">
        <v>25.35</v>
      </c>
      <c r="C325" s="43"/>
      <c r="D325" s="43">
        <v>43.4</v>
      </c>
      <c r="E325" s="43"/>
      <c r="F325" s="43">
        <v>19.100000000000001</v>
      </c>
      <c r="H325" s="12">
        <v>30</v>
      </c>
      <c r="I325" s="1">
        <v>50</v>
      </c>
      <c r="J325" s="2">
        <f>AVERAGE(B3:B325)</f>
        <v>18.64313291139241</v>
      </c>
      <c r="K325" s="2">
        <f>AVERAGE(D3:D325)</f>
        <v>52.872946943396222</v>
      </c>
      <c r="L325" s="2">
        <f>AVERAGE(F3:F325)</f>
        <v>18.132652173913044</v>
      </c>
      <c r="P325" s="1"/>
      <c r="Q325" s="1"/>
    </row>
    <row r="326" spans="1:17" hidden="1" x14ac:dyDescent="0.3">
      <c r="A326" s="37">
        <v>43240</v>
      </c>
      <c r="B326" s="43">
        <v>14.58</v>
      </c>
      <c r="C326" s="43"/>
      <c r="D326" s="43">
        <v>49.7</v>
      </c>
      <c r="E326" s="43"/>
      <c r="F326" s="43">
        <v>13.9</v>
      </c>
      <c r="H326" s="12">
        <v>30</v>
      </c>
      <c r="I326" s="1">
        <v>50</v>
      </c>
      <c r="J326" s="2">
        <f>AVERAGE(B3:B326)</f>
        <v>18.630315457413253</v>
      </c>
      <c r="K326" s="2">
        <f>AVERAGE(D3:D326)</f>
        <v>52.863000401253913</v>
      </c>
      <c r="L326" s="2">
        <f>AVERAGE(F3:F326)</f>
        <v>18.114329004329004</v>
      </c>
      <c r="P326" s="1"/>
      <c r="Q326" s="1"/>
    </row>
    <row r="327" spans="1:17" hidden="1" x14ac:dyDescent="0.3">
      <c r="A327" s="37">
        <v>43241</v>
      </c>
      <c r="B327" s="43">
        <v>14</v>
      </c>
      <c r="C327" s="43"/>
      <c r="D327" s="43">
        <v>72.41</v>
      </c>
      <c r="E327" s="43"/>
      <c r="F327" s="43">
        <v>23.2</v>
      </c>
      <c r="H327" s="12">
        <v>30</v>
      </c>
      <c r="I327" s="1">
        <v>50</v>
      </c>
      <c r="J327" s="2">
        <f>AVERAGE(B3:B327)</f>
        <v>18.615754716981137</v>
      </c>
      <c r="K327" s="2">
        <f>AVERAGE(D3:D327)</f>
        <v>52.924084774999997</v>
      </c>
      <c r="L327" s="2">
        <f>AVERAGE(F3:F327)</f>
        <v>18.136249999999997</v>
      </c>
      <c r="P327" s="1"/>
      <c r="Q327" s="1"/>
    </row>
    <row r="328" spans="1:17" hidden="1" x14ac:dyDescent="0.3">
      <c r="A328" s="37">
        <v>43242</v>
      </c>
      <c r="B328" s="43">
        <v>13.4</v>
      </c>
      <c r="C328" s="43"/>
      <c r="D328" s="43">
        <v>79.3</v>
      </c>
      <c r="E328" s="43"/>
      <c r="F328" s="43">
        <v>10.8</v>
      </c>
      <c r="H328" s="12">
        <v>30</v>
      </c>
      <c r="I328" s="1">
        <v>50</v>
      </c>
      <c r="J328" s="2">
        <f>AVERAGE(B3:B328)</f>
        <v>18.599404388714735</v>
      </c>
      <c r="K328" s="2">
        <f>AVERAGE(D3:D328)</f>
        <v>53.006252735202487</v>
      </c>
      <c r="L328" s="2">
        <f>AVERAGE(F3:F328)</f>
        <v>18.104763948497855</v>
      </c>
      <c r="P328" s="1"/>
      <c r="Q328" s="1"/>
    </row>
    <row r="329" spans="1:17" hidden="1" x14ac:dyDescent="0.3">
      <c r="A329" s="37">
        <v>43243</v>
      </c>
      <c r="B329" s="43">
        <v>14.06</v>
      </c>
      <c r="C329" s="43"/>
      <c r="D329" s="43">
        <v>52.49</v>
      </c>
      <c r="E329" s="43"/>
      <c r="F329" s="43">
        <v>17.2</v>
      </c>
      <c r="H329" s="12">
        <v>30</v>
      </c>
      <c r="I329" s="1">
        <v>50</v>
      </c>
      <c r="J329" s="2">
        <f>AVERAGE(B3:B329)</f>
        <v>18.585218750000003</v>
      </c>
      <c r="K329" s="2">
        <f>AVERAGE(D3:D329)</f>
        <v>53.004649465838504</v>
      </c>
      <c r="L329" s="2">
        <f>AVERAGE(F3:F329)</f>
        <v>18.100897435897433</v>
      </c>
      <c r="P329" s="1"/>
      <c r="Q329" s="1"/>
    </row>
    <row r="330" spans="1:17" hidden="1" x14ac:dyDescent="0.3">
      <c r="A330" s="37">
        <v>43244</v>
      </c>
      <c r="B330" s="43">
        <v>18.71</v>
      </c>
      <c r="C330" s="43"/>
      <c r="D330" s="43">
        <v>41.6</v>
      </c>
      <c r="E330" s="43"/>
      <c r="F330" s="43">
        <v>20.8</v>
      </c>
      <c r="H330" s="12">
        <v>30</v>
      </c>
      <c r="I330" s="1">
        <v>50</v>
      </c>
      <c r="J330" s="2">
        <f>AVERAGE(B3:B330)</f>
        <v>18.58560747663552</v>
      </c>
      <c r="K330" s="2">
        <f>AVERAGE(D3:D330)</f>
        <v>52.969340953560362</v>
      </c>
      <c r="L330" s="2">
        <f>AVERAGE(F3:F330)</f>
        <v>18.112382978723403</v>
      </c>
      <c r="P330" s="1"/>
      <c r="Q330" s="1"/>
    </row>
    <row r="331" spans="1:17" hidden="1" x14ac:dyDescent="0.3">
      <c r="A331" s="37">
        <v>43245</v>
      </c>
      <c r="B331" s="43">
        <v>20.23</v>
      </c>
      <c r="C331" s="43"/>
      <c r="D331" s="43">
        <v>23.1</v>
      </c>
      <c r="E331" s="43"/>
      <c r="F331" s="43">
        <v>22.8</v>
      </c>
      <c r="H331" s="12">
        <v>30</v>
      </c>
      <c r="I331" s="1">
        <v>50</v>
      </c>
      <c r="J331" s="2">
        <f>AVERAGE(B3:B331)</f>
        <v>18.590714285714288</v>
      </c>
      <c r="K331" s="2">
        <f>AVERAGE(D3:D331)</f>
        <v>52.877151629629616</v>
      </c>
      <c r="L331" s="2">
        <f>AVERAGE(F3:F331)</f>
        <v>18.132245762711865</v>
      </c>
      <c r="P331" s="1"/>
      <c r="Q331" s="1"/>
    </row>
    <row r="332" spans="1:17" hidden="1" x14ac:dyDescent="0.3">
      <c r="A332" s="37">
        <v>43246</v>
      </c>
      <c r="B332" s="43">
        <v>17.28</v>
      </c>
      <c r="C332" s="43"/>
      <c r="D332" s="43">
        <v>24.28</v>
      </c>
      <c r="E332" s="43"/>
      <c r="F332" s="43">
        <v>11.8</v>
      </c>
      <c r="H332" s="12">
        <v>30</v>
      </c>
      <c r="I332" s="1">
        <v>50</v>
      </c>
      <c r="J332" s="2">
        <f>AVERAGE(B3:B332)</f>
        <v>18.58665634674923</v>
      </c>
      <c r="K332" s="2">
        <f>AVERAGE(D3:D332)</f>
        <v>52.789160393846139</v>
      </c>
      <c r="L332" s="2">
        <f>AVERAGE(F3:F332)</f>
        <v>18.105527426160339</v>
      </c>
      <c r="P332" s="1"/>
      <c r="Q332" s="1"/>
    </row>
    <row r="333" spans="1:17" hidden="1" x14ac:dyDescent="0.3">
      <c r="A333" s="37">
        <v>43247</v>
      </c>
      <c r="B333" s="43">
        <v>23.6</v>
      </c>
      <c r="C333" s="43"/>
      <c r="D333" s="43">
        <v>34.03</v>
      </c>
      <c r="E333" s="43"/>
      <c r="F333" s="43">
        <v>18</v>
      </c>
      <c r="H333" s="12">
        <v>30</v>
      </c>
      <c r="I333" s="1">
        <v>50</v>
      </c>
      <c r="J333" s="2">
        <f>AVERAGE(B3:B333)</f>
        <v>18.602129629629633</v>
      </c>
      <c r="K333" s="2">
        <f>AVERAGE(D3:D333)</f>
        <v>52.731616957055195</v>
      </c>
      <c r="L333" s="2">
        <f>AVERAGE(F3:F333)</f>
        <v>18.105084033613448</v>
      </c>
      <c r="P333" s="1"/>
      <c r="Q333" s="1"/>
    </row>
    <row r="334" spans="1:17" hidden="1" x14ac:dyDescent="0.3">
      <c r="A334" s="37">
        <v>43248</v>
      </c>
      <c r="B334" s="43">
        <v>39</v>
      </c>
      <c r="C334" s="43"/>
      <c r="D334" s="43">
        <v>35.549999999999997</v>
      </c>
      <c r="E334" s="43"/>
      <c r="F334" s="43">
        <v>20.5</v>
      </c>
      <c r="H334" s="12">
        <v>30</v>
      </c>
      <c r="I334" s="1">
        <v>50</v>
      </c>
      <c r="J334" s="2">
        <f>AVERAGE(B3:B334)</f>
        <v>18.664892307692313</v>
      </c>
      <c r="K334" s="2">
        <f>AVERAGE(D3:D334)</f>
        <v>52.679073785932701</v>
      </c>
      <c r="L334" s="2">
        <f>AVERAGE(F3:F334)</f>
        <v>18.11510460251046</v>
      </c>
      <c r="P334" s="1"/>
      <c r="Q334" s="1"/>
    </row>
    <row r="335" spans="1:17" hidden="1" x14ac:dyDescent="0.3">
      <c r="A335" s="37">
        <v>43249</v>
      </c>
      <c r="B335" s="43">
        <v>17.57</v>
      </c>
      <c r="C335" s="43"/>
      <c r="D335" s="43">
        <v>70.44</v>
      </c>
      <c r="E335" s="43"/>
      <c r="F335" s="43">
        <v>21.6</v>
      </c>
      <c r="H335" s="12">
        <v>30</v>
      </c>
      <c r="I335" s="1">
        <v>50</v>
      </c>
      <c r="J335" s="2">
        <f>AVERAGE(B3:B335)</f>
        <v>18.66153374233129</v>
      </c>
      <c r="K335" s="2">
        <f>AVERAGE(D3:D335)</f>
        <v>52.733222951219489</v>
      </c>
      <c r="L335" s="2">
        <f>AVERAGE(F3:F335)</f>
        <v>18.129625000000001</v>
      </c>
      <c r="P335" s="1"/>
      <c r="Q335" s="1"/>
    </row>
    <row r="336" spans="1:17" hidden="1" x14ac:dyDescent="0.3">
      <c r="A336" s="37">
        <v>43250</v>
      </c>
      <c r="B336" s="43">
        <v>9.39</v>
      </c>
      <c r="C336" s="43"/>
      <c r="D336" s="43">
        <v>26.4</v>
      </c>
      <c r="E336" s="43"/>
      <c r="F336" s="43">
        <v>14.1</v>
      </c>
      <c r="H336" s="12">
        <v>30</v>
      </c>
      <c r="I336" s="1">
        <v>50</v>
      </c>
      <c r="J336" s="2">
        <f>AVERAGE(B3:B336)</f>
        <v>18.633180428134558</v>
      </c>
      <c r="K336" s="2">
        <f>AVERAGE(D3:D336)</f>
        <v>52.653182759878398</v>
      </c>
      <c r="L336" s="2">
        <f>AVERAGE(F3:F336)</f>
        <v>18.112904564315357</v>
      </c>
      <c r="P336" s="1"/>
      <c r="Q336" s="1"/>
    </row>
    <row r="337" spans="1:17" hidden="1" x14ac:dyDescent="0.3">
      <c r="A337" s="37">
        <v>43251</v>
      </c>
      <c r="B337" s="43">
        <v>9.83</v>
      </c>
      <c r="C337" s="43"/>
      <c r="D337" s="43">
        <v>70.19</v>
      </c>
      <c r="E337" s="43"/>
      <c r="F337" s="43">
        <v>7.86</v>
      </c>
      <c r="H337" s="12">
        <v>30</v>
      </c>
      <c r="I337" s="1">
        <v>50</v>
      </c>
      <c r="J337" s="2">
        <f>AVERAGE(B3:B337)</f>
        <v>18.606341463414637</v>
      </c>
      <c r="K337" s="2">
        <f>AVERAGE(D3:D337)</f>
        <v>52.706324630303008</v>
      </c>
      <c r="L337" s="2">
        <f>AVERAGE(F3:F337)</f>
        <v>18.070537190082646</v>
      </c>
      <c r="P337" s="1"/>
      <c r="Q337" s="1"/>
    </row>
    <row r="338" spans="1:17" hidden="1" x14ac:dyDescent="0.3">
      <c r="A338" s="37">
        <v>43252</v>
      </c>
      <c r="B338" s="43">
        <v>19.010000000000002</v>
      </c>
      <c r="C338" s="43"/>
      <c r="D338" s="43">
        <v>49.38</v>
      </c>
      <c r="E338" s="43"/>
      <c r="F338" s="43">
        <v>12.7</v>
      </c>
      <c r="H338" s="12">
        <v>30</v>
      </c>
      <c r="I338" s="1">
        <v>50</v>
      </c>
      <c r="J338" s="2">
        <f>AVERAGE(B3:B338)</f>
        <v>18.607568389057754</v>
      </c>
      <c r="K338" s="2">
        <f>AVERAGE(D3:D338)</f>
        <v>52.696275311178226</v>
      </c>
      <c r="L338" s="2">
        <f>AVERAGE(F3:F338)</f>
        <v>18.048436213991771</v>
      </c>
      <c r="P338" s="1"/>
      <c r="Q338" s="1"/>
    </row>
    <row r="339" spans="1:17" hidden="1" x14ac:dyDescent="0.3">
      <c r="A339" s="37">
        <v>43253</v>
      </c>
      <c r="B339" s="43">
        <v>10.69</v>
      </c>
      <c r="C339" s="43"/>
      <c r="D339" s="43">
        <v>67.77</v>
      </c>
      <c r="E339" s="43"/>
      <c r="F339" s="43">
        <v>10.9</v>
      </c>
      <c r="H339" s="12">
        <v>30</v>
      </c>
      <c r="I339" s="1">
        <v>50</v>
      </c>
      <c r="J339" s="2">
        <f>AVERAGE(B3:B339)</f>
        <v>18.583575757575762</v>
      </c>
      <c r="K339" s="2">
        <f>AVERAGE(D3:D339)</f>
        <v>52.74167809638552</v>
      </c>
      <c r="L339" s="2">
        <f>AVERAGE(F3:F339)</f>
        <v>18.019139344262296</v>
      </c>
      <c r="P339" s="1"/>
      <c r="Q339" s="1"/>
    </row>
    <row r="340" spans="1:17" hidden="1" x14ac:dyDescent="0.3">
      <c r="A340" s="37">
        <v>43254</v>
      </c>
      <c r="B340" s="43">
        <v>14.18</v>
      </c>
      <c r="C340" s="43"/>
      <c r="D340" s="43">
        <v>19.2</v>
      </c>
      <c r="E340" s="43"/>
      <c r="F340" s="43">
        <v>11</v>
      </c>
      <c r="H340" s="12">
        <v>30</v>
      </c>
      <c r="I340" s="1">
        <v>50</v>
      </c>
      <c r="J340" s="2">
        <f>AVERAGE(B3:B340)</f>
        <v>18.570271903323267</v>
      </c>
      <c r="K340" s="2">
        <f>AVERAGE(D3:D340)</f>
        <v>52.640952336336319</v>
      </c>
      <c r="L340" s="2">
        <f>AVERAGE(F3:F340)</f>
        <v>17.990489795918368</v>
      </c>
      <c r="P340" s="1"/>
      <c r="Q340" s="1"/>
    </row>
    <row r="341" spans="1:17" hidden="1" x14ac:dyDescent="0.3">
      <c r="A341" s="37">
        <v>43255</v>
      </c>
      <c r="B341" s="43">
        <v>16.86</v>
      </c>
      <c r="C341" s="43"/>
      <c r="D341" s="43">
        <v>27.57</v>
      </c>
      <c r="E341" s="43"/>
      <c r="F341" s="43">
        <v>14.5</v>
      </c>
      <c r="H341" s="12">
        <v>30</v>
      </c>
      <c r="I341" s="1">
        <v>50</v>
      </c>
      <c r="J341" s="2">
        <f>AVERAGE(B3:B341)</f>
        <v>18.565120481927714</v>
      </c>
      <c r="K341" s="2">
        <f>AVERAGE(D3:D341)</f>
        <v>52.565889604790399</v>
      </c>
      <c r="L341" s="2">
        <f>AVERAGE(F3:F341)</f>
        <v>17.97630081300813</v>
      </c>
      <c r="P341" s="1"/>
      <c r="Q341" s="1"/>
    </row>
    <row r="342" spans="1:17" hidden="1" x14ac:dyDescent="0.3">
      <c r="A342" s="37">
        <v>43256</v>
      </c>
      <c r="B342" s="43">
        <v>11.82</v>
      </c>
      <c r="C342" s="43"/>
      <c r="D342" s="43">
        <v>16.29</v>
      </c>
      <c r="E342" s="43"/>
      <c r="F342" s="43">
        <v>9.7799999999999994</v>
      </c>
      <c r="H342" s="12">
        <v>30</v>
      </c>
      <c r="I342" s="1">
        <v>50</v>
      </c>
      <c r="J342" s="2">
        <f>AVERAGE(B3:B342)</f>
        <v>18.544864864864866</v>
      </c>
      <c r="K342" s="2">
        <f>AVERAGE(D3:D342)</f>
        <v>52.457603367164161</v>
      </c>
      <c r="L342" s="2">
        <f>AVERAGE(F3:F342)</f>
        <v>17.943117408906883</v>
      </c>
      <c r="P342" s="1"/>
      <c r="Q342" s="1"/>
    </row>
    <row r="343" spans="1:17" hidden="1" x14ac:dyDescent="0.3">
      <c r="A343" s="37">
        <v>43257</v>
      </c>
      <c r="B343" s="43">
        <v>8.8699999999999992</v>
      </c>
      <c r="C343" s="43"/>
      <c r="D343" s="43">
        <v>8.99</v>
      </c>
      <c r="E343" s="43"/>
      <c r="F343" s="43">
        <v>7.05</v>
      </c>
      <c r="H343" s="12">
        <v>30</v>
      </c>
      <c r="I343" s="1">
        <v>50</v>
      </c>
      <c r="J343" s="2">
        <f>AVERAGE(B3:B343)</f>
        <v>18.515898203592815</v>
      </c>
      <c r="K343" s="2">
        <f>AVERAGE(D3:D343)</f>
        <v>52.328235499999991</v>
      </c>
      <c r="L343" s="2">
        <f>AVERAGE(F3:F343)</f>
        <v>17.899193548387096</v>
      </c>
      <c r="P343" s="1"/>
      <c r="Q343" s="1"/>
    </row>
    <row r="344" spans="1:17" hidden="1" x14ac:dyDescent="0.3">
      <c r="A344" s="37">
        <v>43258</v>
      </c>
      <c r="B344" s="43">
        <v>13.9</v>
      </c>
      <c r="C344" s="43"/>
      <c r="D344" s="43">
        <v>14.63</v>
      </c>
      <c r="E344" s="43"/>
      <c r="F344" s="43">
        <v>12.6</v>
      </c>
      <c r="H344" s="12">
        <v>30</v>
      </c>
      <c r="I344" s="1">
        <v>50</v>
      </c>
      <c r="J344" s="2">
        <f>AVERAGE(B3:B344)</f>
        <v>18.502119402985073</v>
      </c>
      <c r="K344" s="2">
        <f>AVERAGE(D3:D344)</f>
        <v>52.216371299703255</v>
      </c>
      <c r="L344" s="2">
        <f>AVERAGE(F3:F344)</f>
        <v>17.877911646586348</v>
      </c>
      <c r="P344" s="1"/>
      <c r="Q344" s="1"/>
    </row>
    <row r="345" spans="1:17" hidden="1" x14ac:dyDescent="0.3">
      <c r="A345" s="37">
        <v>43259</v>
      </c>
      <c r="B345" s="43">
        <v>19.34</v>
      </c>
      <c r="C345" s="43"/>
      <c r="D345" s="43">
        <v>76.27</v>
      </c>
      <c r="E345" s="43"/>
      <c r="F345" s="43">
        <v>14.3</v>
      </c>
      <c r="H345" s="12">
        <v>30</v>
      </c>
      <c r="I345" s="1">
        <v>50</v>
      </c>
      <c r="J345" s="2">
        <f>AVERAGE(B3:B345)</f>
        <v>18.504613095238096</v>
      </c>
      <c r="K345" s="2">
        <f>AVERAGE(D3:D345)</f>
        <v>52.287535881656801</v>
      </c>
      <c r="L345" s="2">
        <f>AVERAGE(F3:F345)</f>
        <v>17.863600000000002</v>
      </c>
      <c r="P345" s="1"/>
      <c r="Q345" s="1"/>
    </row>
    <row r="346" spans="1:17" hidden="1" x14ac:dyDescent="0.3">
      <c r="A346" s="37">
        <v>43260</v>
      </c>
      <c r="B346" s="43">
        <v>9.8800000000000008</v>
      </c>
      <c r="C346" s="43"/>
      <c r="D346" s="43">
        <v>19.690000000000001</v>
      </c>
      <c r="E346" s="43"/>
      <c r="F346" s="43">
        <v>12</v>
      </c>
      <c r="H346" s="12">
        <v>30</v>
      </c>
      <c r="I346" s="1">
        <v>50</v>
      </c>
      <c r="J346" s="2">
        <f>AVERAGE(B3:B346)</f>
        <v>18.479020771513355</v>
      </c>
      <c r="K346" s="2">
        <f>AVERAGE(D3:D346)</f>
        <v>52.191377958702056</v>
      </c>
      <c r="L346" s="2">
        <f>AVERAGE(F3:F346)</f>
        <v>17.840239043824702</v>
      </c>
      <c r="P346" s="1"/>
      <c r="Q346" s="1"/>
    </row>
    <row r="347" spans="1:17" hidden="1" x14ac:dyDescent="0.3">
      <c r="A347" s="37">
        <v>43261</v>
      </c>
      <c r="B347" s="43">
        <v>9.23</v>
      </c>
      <c r="C347" s="43"/>
      <c r="D347" s="43">
        <v>12.34</v>
      </c>
      <c r="E347" s="43"/>
      <c r="F347" s="43">
        <v>9.7200000000000006</v>
      </c>
      <c r="H347" s="12">
        <v>30</v>
      </c>
      <c r="I347" s="1">
        <v>50</v>
      </c>
      <c r="J347" s="2">
        <f>AVERAGE(B3:B347)</f>
        <v>18.451656804733727</v>
      </c>
      <c r="K347" s="2">
        <f>AVERAGE(D3:D347)</f>
        <v>52.074168023529403</v>
      </c>
      <c r="L347" s="2">
        <f>AVERAGE(F3:F347)</f>
        <v>17.808015873015876</v>
      </c>
      <c r="P347" s="1"/>
      <c r="Q347" s="1"/>
    </row>
    <row r="348" spans="1:17" hidden="1" x14ac:dyDescent="0.3">
      <c r="A348" s="37">
        <v>43262</v>
      </c>
      <c r="B348" s="43">
        <v>8.4700000000000006</v>
      </c>
      <c r="C348" s="43"/>
      <c r="D348" s="43">
        <v>8.4</v>
      </c>
      <c r="E348" s="43"/>
      <c r="F348" s="43">
        <v>6.79</v>
      </c>
      <c r="H348" s="12">
        <v>30</v>
      </c>
      <c r="I348" s="1">
        <v>50</v>
      </c>
      <c r="J348" s="2">
        <f>AVERAGE(B3:B348)</f>
        <v>18.42221238938053</v>
      </c>
      <c r="K348" s="2">
        <f>AVERAGE(D3:D348)</f>
        <v>51.946091284457474</v>
      </c>
      <c r="L348" s="2">
        <f>AVERAGE(F3:F348)</f>
        <v>17.764466403162057</v>
      </c>
      <c r="P348" s="1"/>
      <c r="Q348" s="1"/>
    </row>
    <row r="349" spans="1:17" hidden="1" x14ac:dyDescent="0.3">
      <c r="A349" s="37">
        <v>43263</v>
      </c>
      <c r="B349" s="43">
        <v>7.39</v>
      </c>
      <c r="C349" s="43"/>
      <c r="D349" s="43">
        <v>69.89</v>
      </c>
      <c r="E349" s="43"/>
      <c r="F349" s="43">
        <v>7.44</v>
      </c>
      <c r="H349" s="12">
        <v>30</v>
      </c>
      <c r="I349" s="1">
        <v>50</v>
      </c>
      <c r="J349" s="2">
        <f>AVERAGE(B3:B349)</f>
        <v>18.389764705882353</v>
      </c>
      <c r="K349" s="2">
        <f>AVERAGE(D3:D349)</f>
        <v>51.998558853801164</v>
      </c>
      <c r="L349" s="2">
        <f>AVERAGE(F3:F349)</f>
        <v>17.723818897637798</v>
      </c>
      <c r="P349" s="1"/>
      <c r="Q349" s="1"/>
    </row>
    <row r="350" spans="1:17" hidden="1" x14ac:dyDescent="0.3">
      <c r="A350" s="37">
        <v>43264</v>
      </c>
      <c r="B350" s="43">
        <v>9.99</v>
      </c>
      <c r="C350" s="43"/>
      <c r="D350" s="43">
        <v>103.36</v>
      </c>
      <c r="E350" s="43"/>
      <c r="F350" s="43">
        <v>11.2</v>
      </c>
      <c r="H350" s="12">
        <v>30</v>
      </c>
      <c r="I350" s="1">
        <v>50</v>
      </c>
      <c r="J350" s="2">
        <f>AVERAGE(B3:B350)</f>
        <v>18.365131964809386</v>
      </c>
      <c r="K350" s="2">
        <f>AVERAGE(D3:D350)</f>
        <v>52.148300664723024</v>
      </c>
      <c r="L350" s="2">
        <f>AVERAGE(F3:F350)</f>
        <v>17.698235294117648</v>
      </c>
      <c r="P350" s="1"/>
      <c r="Q350" s="1"/>
    </row>
    <row r="351" spans="1:17" hidden="1" x14ac:dyDescent="0.3">
      <c r="A351" s="37">
        <v>43265</v>
      </c>
      <c r="B351" s="43">
        <v>9.7899999999999991</v>
      </c>
      <c r="C351" s="43"/>
      <c r="D351" s="43">
        <v>145.94999999999999</v>
      </c>
      <c r="E351" s="43"/>
      <c r="F351" s="43">
        <v>14</v>
      </c>
      <c r="H351" s="12">
        <v>30</v>
      </c>
      <c r="I351" s="1">
        <v>50</v>
      </c>
      <c r="J351" s="2">
        <f>AVERAGE(B3:B351)</f>
        <v>18.340058479532164</v>
      </c>
      <c r="K351" s="2">
        <f>AVERAGE(D3:D351)</f>
        <v>52.420980023255808</v>
      </c>
      <c r="L351" s="2">
        <f>AVERAGE(F3:F351)</f>
        <v>17.683789062500001</v>
      </c>
      <c r="P351" s="1"/>
      <c r="Q351" s="1"/>
    </row>
    <row r="352" spans="1:17" hidden="1" x14ac:dyDescent="0.3">
      <c r="A352" s="37">
        <v>43266</v>
      </c>
      <c r="B352" s="43">
        <v>10.35</v>
      </c>
      <c r="C352" s="43"/>
      <c r="D352" s="43">
        <v>108.85</v>
      </c>
      <c r="E352" s="43"/>
      <c r="F352" s="43">
        <v>9.3000000000000007</v>
      </c>
      <c r="H352" s="12">
        <v>30</v>
      </c>
      <c r="I352" s="1">
        <v>50</v>
      </c>
      <c r="J352" s="2">
        <f>AVERAGE(B3:B352)</f>
        <v>18.316763848396501</v>
      </c>
      <c r="K352" s="2">
        <f>AVERAGE(D3:D352)</f>
        <v>52.584542399999989</v>
      </c>
      <c r="L352" s="2">
        <f>AVERAGE(F3:F352)</f>
        <v>17.651167315175098</v>
      </c>
      <c r="P352" s="1"/>
      <c r="Q352" s="1"/>
    </row>
    <row r="353" spans="1:17" hidden="1" x14ac:dyDescent="0.3">
      <c r="A353" s="37">
        <v>43267</v>
      </c>
      <c r="B353" s="43">
        <v>8.64</v>
      </c>
      <c r="C353" s="43"/>
      <c r="D353" s="43">
        <v>119.76</v>
      </c>
      <c r="E353" s="43"/>
      <c r="F353" s="43">
        <v>8.02</v>
      </c>
      <c r="H353" s="12">
        <v>30</v>
      </c>
      <c r="I353" s="1">
        <v>50</v>
      </c>
      <c r="J353" s="2">
        <f>AVERAGE(B3:B353)</f>
        <v>18.288633720930235</v>
      </c>
      <c r="K353" s="2">
        <f>AVERAGE(D3:D353)</f>
        <v>52.778691121387268</v>
      </c>
      <c r="L353" s="2">
        <f>AVERAGE(F3:F353)</f>
        <v>17.613837209302329</v>
      </c>
      <c r="P353" s="1"/>
      <c r="Q353" s="1"/>
    </row>
    <row r="354" spans="1:17" hidden="1" x14ac:dyDescent="0.3">
      <c r="A354" s="37">
        <v>43268</v>
      </c>
      <c r="B354" s="43">
        <v>6.35</v>
      </c>
      <c r="C354" s="43"/>
      <c r="D354" s="43">
        <v>46.98</v>
      </c>
      <c r="E354" s="43"/>
      <c r="F354" s="43">
        <v>4.58</v>
      </c>
      <c r="H354" s="12">
        <v>30</v>
      </c>
      <c r="I354" s="1">
        <v>50</v>
      </c>
      <c r="J354" s="2">
        <f>AVERAGE(B3:B354)</f>
        <v>18.254028985507251</v>
      </c>
      <c r="K354" s="2">
        <f>AVERAGE(D3:D354)</f>
        <v>52.761980195965407</v>
      </c>
      <c r="L354" s="2">
        <f>AVERAGE(F3:F354)</f>
        <v>17.563513513513517</v>
      </c>
      <c r="P354" s="1"/>
      <c r="Q354" s="1"/>
    </row>
    <row r="355" spans="1:17" hidden="1" x14ac:dyDescent="0.3">
      <c r="A355" s="37">
        <v>43269</v>
      </c>
      <c r="B355" s="43">
        <v>12.1</v>
      </c>
      <c r="C355" s="43"/>
      <c r="D355" s="43">
        <v>33.43</v>
      </c>
      <c r="E355" s="43"/>
      <c r="F355" s="43">
        <v>9.3800000000000008</v>
      </c>
      <c r="H355" s="12">
        <v>30</v>
      </c>
      <c r="I355" s="1">
        <v>50</v>
      </c>
      <c r="J355" s="2">
        <f>AVERAGE(B3:B355)</f>
        <v>18.236242774566477</v>
      </c>
      <c r="K355" s="2">
        <f>AVERAGE(D3:D355)</f>
        <v>52.706428528735621</v>
      </c>
      <c r="L355" s="2">
        <f>AVERAGE(F3:F355)</f>
        <v>17.532038461538466</v>
      </c>
      <c r="P355" s="1"/>
      <c r="Q355" s="1"/>
    </row>
    <row r="356" spans="1:17" hidden="1" x14ac:dyDescent="0.3">
      <c r="A356" s="37">
        <v>43270</v>
      </c>
      <c r="B356" s="43">
        <v>11.79</v>
      </c>
      <c r="C356" s="43"/>
      <c r="D356" s="43">
        <v>13.26</v>
      </c>
      <c r="E356" s="43"/>
      <c r="F356" s="43">
        <v>6.96</v>
      </c>
      <c r="H356" s="12">
        <v>30</v>
      </c>
      <c r="I356" s="1">
        <v>50</v>
      </c>
      <c r="J356" s="2">
        <f>AVERAGE(B3:B356)</f>
        <v>18.217665706051879</v>
      </c>
      <c r="K356" s="2">
        <f>AVERAGE(D3:D356)</f>
        <v>52.593401512893962</v>
      </c>
      <c r="L356" s="2">
        <f>AVERAGE(F3:F356)</f>
        <v>17.491532567049813</v>
      </c>
      <c r="P356" s="1"/>
      <c r="Q356" s="1"/>
    </row>
    <row r="357" spans="1:17" hidden="1" x14ac:dyDescent="0.3">
      <c r="A357" s="37">
        <v>43271</v>
      </c>
      <c r="B357" s="43">
        <v>14.31</v>
      </c>
      <c r="C357" s="43"/>
      <c r="D357" s="43">
        <v>13.87</v>
      </c>
      <c r="E357" s="43"/>
      <c r="F357" s="43">
        <v>10.4</v>
      </c>
      <c r="H357" s="12">
        <v>30</v>
      </c>
      <c r="I357" s="1">
        <v>50</v>
      </c>
      <c r="J357" s="2">
        <f>AVERAGE(B3:B357)</f>
        <v>18.206436781609202</v>
      </c>
      <c r="K357" s="2">
        <f>AVERAGE(D3:D357)</f>
        <v>52.482763222857123</v>
      </c>
      <c r="L357" s="2">
        <f>AVERAGE(F3:F357)</f>
        <v>17.464465648854965</v>
      </c>
      <c r="P357" s="1"/>
      <c r="Q357" s="1"/>
    </row>
    <row r="358" spans="1:17" hidden="1" x14ac:dyDescent="0.3">
      <c r="A358" s="37">
        <v>43272</v>
      </c>
      <c r="B358" s="43">
        <v>17.02</v>
      </c>
      <c r="C358" s="43"/>
      <c r="D358" s="43">
        <v>34.159999999999997</v>
      </c>
      <c r="E358" s="43"/>
      <c r="F358" s="43">
        <v>12.5</v>
      </c>
      <c r="H358" s="12">
        <v>30</v>
      </c>
      <c r="I358" s="1">
        <v>50</v>
      </c>
      <c r="J358" s="2">
        <f>AVERAGE(B3:B358)</f>
        <v>18.203037249283675</v>
      </c>
      <c r="K358" s="2">
        <f>AVERAGE(D3:D358)</f>
        <v>52.430561618233597</v>
      </c>
      <c r="L358" s="2">
        <f>AVERAGE(F3:F358)</f>
        <v>17.445589353612171</v>
      </c>
      <c r="P358" s="1"/>
      <c r="Q358" s="1"/>
    </row>
    <row r="359" spans="1:17" hidden="1" x14ac:dyDescent="0.3">
      <c r="A359" s="37">
        <v>43273</v>
      </c>
      <c r="B359" s="43">
        <v>10.06</v>
      </c>
      <c r="C359" s="43"/>
      <c r="D359" s="43">
        <v>53.51</v>
      </c>
      <c r="E359" s="43"/>
      <c r="F359" s="43">
        <v>10.7</v>
      </c>
      <c r="H359" s="12">
        <v>30</v>
      </c>
      <c r="I359" s="1">
        <v>50</v>
      </c>
      <c r="J359" s="2">
        <f>AVERAGE(B3:B359)</f>
        <v>18.179771428571435</v>
      </c>
      <c r="K359" s="2">
        <f>AVERAGE(D3:D359)</f>
        <v>52.433628204545428</v>
      </c>
      <c r="L359" s="2">
        <f>AVERAGE(F3:F359)</f>
        <v>17.42003787878788</v>
      </c>
      <c r="P359" s="1"/>
      <c r="Q359" s="1"/>
    </row>
    <row r="360" spans="1:17" hidden="1" x14ac:dyDescent="0.3">
      <c r="A360" s="37">
        <v>43274</v>
      </c>
      <c r="B360" s="43">
        <v>10.89</v>
      </c>
      <c r="C360" s="43"/>
      <c r="D360" s="43">
        <v>42.29</v>
      </c>
      <c r="E360" s="43"/>
      <c r="F360" s="43">
        <v>10.4</v>
      </c>
      <c r="H360" s="12">
        <v>30</v>
      </c>
      <c r="I360" s="1">
        <v>50</v>
      </c>
      <c r="J360" s="2">
        <f>AVERAGE(B3:B360)</f>
        <v>18.159002849002857</v>
      </c>
      <c r="K360" s="2">
        <f>AVERAGE(D3:D360)</f>
        <v>52.404892713880997</v>
      </c>
      <c r="L360" s="2">
        <f>AVERAGE(F3:F360)</f>
        <v>17.39354716981132</v>
      </c>
      <c r="P360" s="1"/>
      <c r="Q360" s="1"/>
    </row>
    <row r="361" spans="1:17" hidden="1" x14ac:dyDescent="0.3">
      <c r="A361" s="37">
        <v>43275</v>
      </c>
      <c r="B361" s="43">
        <v>17.989999999999998</v>
      </c>
      <c r="C361" s="43"/>
      <c r="D361" s="43">
        <v>26.42</v>
      </c>
      <c r="E361" s="43"/>
      <c r="F361" s="43">
        <v>10.9</v>
      </c>
      <c r="H361" s="12">
        <v>30</v>
      </c>
      <c r="I361" s="1">
        <v>50</v>
      </c>
      <c r="J361" s="2">
        <f>AVERAGE(B3:B361)</f>
        <v>18.158522727272736</v>
      </c>
      <c r="K361" s="2">
        <f>AVERAGE(D3:D361)</f>
        <v>52.331489062146865</v>
      </c>
      <c r="L361" s="2">
        <f>AVERAGE(F3:F361)</f>
        <v>17.369135338345863</v>
      </c>
      <c r="P361" s="1"/>
      <c r="Q361" s="1"/>
    </row>
    <row r="362" spans="1:17" hidden="1" x14ac:dyDescent="0.3">
      <c r="A362" s="37">
        <v>43276</v>
      </c>
      <c r="B362" s="43">
        <v>15.56</v>
      </c>
      <c r="C362" s="43"/>
      <c r="D362" s="43">
        <v>33.9</v>
      </c>
      <c r="E362" s="43"/>
      <c r="F362" s="43">
        <v>14.9</v>
      </c>
      <c r="H362" s="12">
        <v>30</v>
      </c>
      <c r="I362" s="1">
        <v>50</v>
      </c>
      <c r="J362" s="2">
        <f>AVERAGE(B3:B362)</f>
        <v>18.151161473087829</v>
      </c>
      <c r="K362" s="2">
        <f>AVERAGE(D3:D362)</f>
        <v>52.279569374647863</v>
      </c>
      <c r="L362" s="2">
        <f>AVERAGE(F3:F362)</f>
        <v>17.359887640449436</v>
      </c>
      <c r="P362" s="1"/>
      <c r="Q362" s="1"/>
    </row>
    <row r="363" spans="1:17" hidden="1" x14ac:dyDescent="0.3">
      <c r="A363" s="37">
        <v>43277</v>
      </c>
      <c r="B363" s="43">
        <v>11.46</v>
      </c>
      <c r="C363" s="43"/>
      <c r="D363" s="43">
        <v>27.03</v>
      </c>
      <c r="E363" s="43"/>
      <c r="F363" s="43">
        <v>9.73</v>
      </c>
      <c r="H363" s="12">
        <v>30</v>
      </c>
      <c r="I363" s="1">
        <v>50</v>
      </c>
      <c r="J363" s="2">
        <f>AVERAGE(B3:B363)</f>
        <v>18.132259887005659</v>
      </c>
      <c r="K363" s="2">
        <f>AVERAGE(D3:D363)</f>
        <v>52.208643617977501</v>
      </c>
      <c r="L363" s="2">
        <f>AVERAGE(F3:F363)</f>
        <v>17.331417910447758</v>
      </c>
      <c r="P363" s="1"/>
      <c r="Q363" s="1"/>
    </row>
    <row r="364" spans="1:17" hidden="1" x14ac:dyDescent="0.3">
      <c r="A364" s="37">
        <v>43278</v>
      </c>
      <c r="B364" s="43">
        <v>14.44</v>
      </c>
      <c r="C364" s="43"/>
      <c r="D364" s="43">
        <v>39.4</v>
      </c>
      <c r="E364" s="43"/>
      <c r="F364" s="43">
        <v>9.36</v>
      </c>
      <c r="H364" s="12">
        <v>30</v>
      </c>
      <c r="I364" s="1">
        <v>50</v>
      </c>
      <c r="J364" s="2">
        <f>AVERAGE(B3:B364)</f>
        <v>18.121859154929584</v>
      </c>
      <c r="K364" s="2">
        <f>AVERAGE(D3:D364)</f>
        <v>52.172765064425747</v>
      </c>
      <c r="L364" s="2">
        <f>AVERAGE(F3:F364)</f>
        <v>17.301784386617094</v>
      </c>
      <c r="P364" s="1"/>
      <c r="Q364" s="1"/>
    </row>
    <row r="365" spans="1:17" hidden="1" x14ac:dyDescent="0.3">
      <c r="A365" s="37">
        <v>43279</v>
      </c>
      <c r="B365" s="43">
        <v>17.62</v>
      </c>
      <c r="C365" s="43"/>
      <c r="D365" s="43">
        <v>38.64</v>
      </c>
      <c r="E365" s="43"/>
      <c r="F365" s="43">
        <v>10</v>
      </c>
      <c r="H365" s="12">
        <v>30</v>
      </c>
      <c r="I365" s="1">
        <v>50</v>
      </c>
      <c r="J365" s="2">
        <f>AVERAGE(B3:B365)</f>
        <v>18.120449438202254</v>
      </c>
      <c r="K365" s="2">
        <f>AVERAGE(D3:D365)</f>
        <v>52.134964044692715</v>
      </c>
      <c r="L365" s="2">
        <f>AVERAGE(F3:F365)</f>
        <v>17.274740740740736</v>
      </c>
      <c r="P365" s="1"/>
      <c r="Q365" s="1"/>
    </row>
    <row r="366" spans="1:17" hidden="1" x14ac:dyDescent="0.3">
      <c r="A366" s="37">
        <v>43280</v>
      </c>
      <c r="B366" s="43">
        <v>5.38</v>
      </c>
      <c r="C366" s="43"/>
      <c r="D366" s="43">
        <v>59.48</v>
      </c>
      <c r="E366" s="43"/>
      <c r="F366" s="43">
        <v>5.82</v>
      </c>
      <c r="H366" s="12">
        <v>30</v>
      </c>
      <c r="I366" s="1">
        <v>50</v>
      </c>
      <c r="J366" s="2">
        <f>AVERAGE(B3:B366)</f>
        <v>18.084761904761912</v>
      </c>
      <c r="K366" s="2">
        <f>AVERAGE(D3:D366)</f>
        <v>52.155423754874626</v>
      </c>
      <c r="L366" s="2">
        <f>AVERAGE(F3:F366)</f>
        <v>17.23247232472324</v>
      </c>
      <c r="P366" s="1"/>
      <c r="Q366" s="1"/>
    </row>
    <row r="367" spans="1:17" hidden="1" x14ac:dyDescent="0.3">
      <c r="A367" s="37">
        <v>43281</v>
      </c>
      <c r="B367" s="43">
        <v>7.92</v>
      </c>
      <c r="C367" s="43"/>
      <c r="D367" s="43">
        <v>21.9</v>
      </c>
      <c r="E367" s="43"/>
      <c r="F367" s="43">
        <v>13.7</v>
      </c>
      <c r="H367" s="12">
        <v>30</v>
      </c>
      <c r="I367" s="1">
        <v>50</v>
      </c>
      <c r="J367" s="2">
        <f t="shared" ref="J367:J430" si="0">AVERAGE(B3:B367)</f>
        <v>18.056368715083806</v>
      </c>
      <c r="K367" s="2">
        <f t="shared" ref="K367:K430" si="1">AVERAGE(D3:D367)</f>
        <v>52.071380911111092</v>
      </c>
      <c r="L367" s="2">
        <f t="shared" ref="L367" si="2">AVERAGE(F3:F367)</f>
        <v>17.219485294117639</v>
      </c>
      <c r="P367" s="1"/>
      <c r="Q367" s="1"/>
    </row>
    <row r="368" spans="1:17" hidden="1" x14ac:dyDescent="0.3">
      <c r="A368" s="37">
        <v>43282</v>
      </c>
      <c r="B368" s="43">
        <v>16.98</v>
      </c>
      <c r="C368" s="43"/>
      <c r="D368" s="43">
        <v>16.53</v>
      </c>
      <c r="E368" s="43"/>
      <c r="F368" s="43">
        <v>10.9</v>
      </c>
      <c r="H368" s="12">
        <v>30</v>
      </c>
      <c r="I368" s="1">
        <v>50</v>
      </c>
      <c r="J368" s="2">
        <f t="shared" si="0"/>
        <v>18.077849162011177</v>
      </c>
      <c r="K368" s="2">
        <f t="shared" si="1"/>
        <v>52.048943147222197</v>
      </c>
      <c r="L368" s="2">
        <f t="shared" ref="L368" si="3">AVERAGE(F4:F368)</f>
        <v>17.196336996336989</v>
      </c>
      <c r="P368" s="1"/>
      <c r="Q368" s="1"/>
    </row>
    <row r="369" spans="1:17" hidden="1" x14ac:dyDescent="0.3">
      <c r="A369" s="37">
        <v>43283</v>
      </c>
      <c r="B369" s="43">
        <v>20.13</v>
      </c>
      <c r="C369" s="43"/>
      <c r="D369" s="43">
        <v>14.81</v>
      </c>
      <c r="E369" s="43"/>
      <c r="F369" s="43">
        <v>13.7</v>
      </c>
      <c r="H369" s="12">
        <v>30</v>
      </c>
      <c r="I369" s="1">
        <v>50</v>
      </c>
      <c r="J369" s="2">
        <f t="shared" si="0"/>
        <v>18.115865921787712</v>
      </c>
      <c r="K369" s="2">
        <f t="shared" si="1"/>
        <v>51.966470924999975</v>
      </c>
      <c r="L369" s="2">
        <f t="shared" ref="L369" si="4">AVERAGE(F5:F369)</f>
        <v>17.183576642335758</v>
      </c>
      <c r="P369" s="1"/>
      <c r="Q369" s="1"/>
    </row>
    <row r="370" spans="1:17" hidden="1" x14ac:dyDescent="0.3">
      <c r="A370" s="37">
        <v>43284</v>
      </c>
      <c r="B370" s="43">
        <v>15.4</v>
      </c>
      <c r="C370" s="43"/>
      <c r="D370" s="43">
        <v>13.28</v>
      </c>
      <c r="E370" s="43"/>
      <c r="F370" s="43">
        <v>10.6</v>
      </c>
      <c r="H370" s="12">
        <v>30</v>
      </c>
      <c r="I370" s="1">
        <v>50</v>
      </c>
      <c r="J370" s="2">
        <f t="shared" si="0"/>
        <v>18.132122905027938</v>
      </c>
      <c r="K370" s="2">
        <f t="shared" si="1"/>
        <v>51.889864633333318</v>
      </c>
      <c r="L370" s="2">
        <f t="shared" ref="L370" si="5">AVERAGE(F6:F370)</f>
        <v>17.159636363636356</v>
      </c>
      <c r="P370" s="1"/>
      <c r="Q370" s="1"/>
    </row>
    <row r="371" spans="1:17" hidden="1" x14ac:dyDescent="0.3">
      <c r="A371" s="37">
        <v>43285</v>
      </c>
      <c r="B371" s="43">
        <v>15.36</v>
      </c>
      <c r="C371" s="43"/>
      <c r="D371" s="43">
        <v>44.97</v>
      </c>
      <c r="E371" s="43"/>
      <c r="F371" s="43">
        <v>11.5</v>
      </c>
      <c r="H371" s="12">
        <v>30</v>
      </c>
      <c r="I371" s="1">
        <v>50</v>
      </c>
      <c r="J371" s="2">
        <f t="shared" si="0"/>
        <v>18.152821229050279</v>
      </c>
      <c r="K371" s="2">
        <f t="shared" si="1"/>
        <v>51.830410219444438</v>
      </c>
      <c r="L371" s="2">
        <f t="shared" ref="L371" si="6">AVERAGE(F7:F371)</f>
        <v>17.139130434782601</v>
      </c>
      <c r="P371" s="1"/>
      <c r="Q371" s="1"/>
    </row>
    <row r="372" spans="1:17" hidden="1" x14ac:dyDescent="0.3">
      <c r="A372" s="37">
        <v>43286</v>
      </c>
      <c r="B372" s="43">
        <v>7.95</v>
      </c>
      <c r="C372" s="43"/>
      <c r="D372" s="43">
        <v>114.51</v>
      </c>
      <c r="E372" s="43"/>
      <c r="F372" s="43">
        <v>9.5399999999999991</v>
      </c>
      <c r="H372" s="12">
        <v>30</v>
      </c>
      <c r="I372" s="1">
        <v>50</v>
      </c>
      <c r="J372" s="2">
        <f t="shared" si="0"/>
        <v>18.15804469273743</v>
      </c>
      <c r="K372" s="2">
        <f t="shared" si="1"/>
        <v>52.015354502777768</v>
      </c>
      <c r="L372" s="2">
        <f t="shared" ref="L372" si="7">AVERAGE(F8:F372)</f>
        <v>17.111696750902517</v>
      </c>
      <c r="P372" s="1"/>
      <c r="Q372" s="1"/>
    </row>
    <row r="373" spans="1:17" hidden="1" x14ac:dyDescent="0.3">
      <c r="A373" s="37">
        <v>43287</v>
      </c>
      <c r="B373" s="43">
        <v>10.55</v>
      </c>
      <c r="C373" s="43"/>
      <c r="D373" s="43">
        <v>191.4</v>
      </c>
      <c r="E373" s="43"/>
      <c r="F373" s="43">
        <v>9.4</v>
      </c>
      <c r="H373" s="12">
        <v>30</v>
      </c>
      <c r="I373" s="1">
        <v>50</v>
      </c>
      <c r="J373" s="2">
        <f t="shared" si="0"/>
        <v>18.167290502793296</v>
      </c>
      <c r="K373" s="2">
        <f t="shared" si="1"/>
        <v>52.439878997222223</v>
      </c>
      <c r="L373" s="2">
        <f t="shared" ref="L373" si="8">AVERAGE(F9:F373)</f>
        <v>17.083956834532366</v>
      </c>
      <c r="P373" s="1"/>
      <c r="Q373" s="1"/>
    </row>
    <row r="374" spans="1:17" hidden="1" x14ac:dyDescent="0.3">
      <c r="A374" s="37">
        <v>43288</v>
      </c>
      <c r="B374" s="43">
        <v>10.55</v>
      </c>
      <c r="C374" s="43"/>
      <c r="D374" s="43" t="s">
        <v>3</v>
      </c>
      <c r="E374" s="43"/>
      <c r="F374" s="43">
        <v>12.4</v>
      </c>
      <c r="H374" s="12">
        <v>30</v>
      </c>
      <c r="I374" s="1">
        <v>50</v>
      </c>
      <c r="J374" s="2">
        <f t="shared" si="0"/>
        <v>18.171033519553074</v>
      </c>
      <c r="K374" s="2">
        <f t="shared" si="1"/>
        <v>52.17651837325905</v>
      </c>
      <c r="L374" s="2">
        <f t="shared" ref="L374" si="9">AVERAGE(F10:F374)</f>
        <v>17.067168458781353</v>
      </c>
      <c r="P374" s="1"/>
      <c r="Q374" s="1"/>
    </row>
    <row r="375" spans="1:17" hidden="1" x14ac:dyDescent="0.3">
      <c r="A375" s="37">
        <v>43289</v>
      </c>
      <c r="B375" s="43">
        <v>9.4600000000000009</v>
      </c>
      <c r="C375" s="43"/>
      <c r="D375" s="43" t="s">
        <v>3</v>
      </c>
      <c r="E375" s="43"/>
      <c r="F375" s="43">
        <v>7.26</v>
      </c>
      <c r="H375" s="12">
        <v>30</v>
      </c>
      <c r="I375" s="1">
        <v>50</v>
      </c>
      <c r="J375" s="2">
        <f t="shared" si="0"/>
        <v>18.171452513966482</v>
      </c>
      <c r="K375" s="2">
        <f t="shared" si="1"/>
        <v>52.017060055865919</v>
      </c>
      <c r="L375" s="2">
        <f t="shared" ref="L375" si="10">AVERAGE(F11:F375)</f>
        <v>17.032142857142848</v>
      </c>
      <c r="P375" s="1"/>
      <c r="Q375" s="1"/>
    </row>
    <row r="376" spans="1:17" hidden="1" x14ac:dyDescent="0.3">
      <c r="A376" s="37">
        <v>43290</v>
      </c>
      <c r="B376" s="43">
        <v>11.41</v>
      </c>
      <c r="C376" s="43"/>
      <c r="D376" s="43">
        <v>27.07</v>
      </c>
      <c r="E376" s="43"/>
      <c r="F376" s="43">
        <v>7.62</v>
      </c>
      <c r="H376" s="12">
        <v>30</v>
      </c>
      <c r="I376" s="1">
        <v>50</v>
      </c>
      <c r="J376" s="2">
        <f t="shared" si="0"/>
        <v>18.178966480446928</v>
      </c>
      <c r="K376" s="2">
        <f t="shared" si="1"/>
        <v>51.967814583798877</v>
      </c>
      <c r="L376" s="2">
        <f t="shared" ref="L376" si="11">AVERAGE(F12:F376)</f>
        <v>16.998647686832729</v>
      </c>
      <c r="P376" s="1"/>
      <c r="Q376" s="1"/>
    </row>
    <row r="377" spans="1:17" hidden="1" x14ac:dyDescent="0.3">
      <c r="A377" s="37">
        <v>43291</v>
      </c>
      <c r="B377" s="43">
        <v>22.46</v>
      </c>
      <c r="C377" s="43"/>
      <c r="D377" s="43">
        <v>46.72</v>
      </c>
      <c r="E377" s="43"/>
      <c r="F377" s="43">
        <v>15.9</v>
      </c>
      <c r="H377" s="12">
        <v>30</v>
      </c>
      <c r="I377" s="1">
        <v>50</v>
      </c>
      <c r="J377" s="2">
        <f t="shared" si="0"/>
        <v>18.221005586592177</v>
      </c>
      <c r="K377" s="2">
        <f t="shared" si="1"/>
        <v>51.956289675977658</v>
      </c>
      <c r="L377" s="2">
        <f t="shared" ref="L377" si="12">AVERAGE(F13:F377)</f>
        <v>16.994751773049636</v>
      </c>
      <c r="P377" s="1"/>
      <c r="Q377" s="1"/>
    </row>
    <row r="378" spans="1:17" hidden="1" x14ac:dyDescent="0.3">
      <c r="A378" s="37">
        <v>43292</v>
      </c>
      <c r="B378" s="43">
        <v>12.82</v>
      </c>
      <c r="C378" s="43"/>
      <c r="D378" s="43">
        <v>86</v>
      </c>
      <c r="E378" s="43"/>
      <c r="F378" s="43">
        <v>15.8</v>
      </c>
      <c r="H378" s="12">
        <v>30</v>
      </c>
      <c r="I378" s="1">
        <v>50</v>
      </c>
      <c r="J378" s="2">
        <f t="shared" si="0"/>
        <v>18.215893854748604</v>
      </c>
      <c r="K378" s="2">
        <f t="shared" si="1"/>
        <v>52.113415410614508</v>
      </c>
      <c r="L378" s="2">
        <f t="shared" ref="L378" si="13">AVERAGE(F14:F378)</f>
        <v>16.990530035335677</v>
      </c>
      <c r="P378" s="1"/>
      <c r="Q378" s="1"/>
    </row>
    <row r="379" spans="1:17" hidden="1" x14ac:dyDescent="0.3">
      <c r="A379" s="37">
        <v>43293</v>
      </c>
      <c r="B379" s="43">
        <v>28.43</v>
      </c>
      <c r="C379" s="43"/>
      <c r="D379" s="43">
        <v>123.38</v>
      </c>
      <c r="E379" s="43"/>
      <c r="F379" s="43">
        <v>26.5</v>
      </c>
      <c r="H379" s="12">
        <v>30</v>
      </c>
      <c r="I379" s="1">
        <v>50</v>
      </c>
      <c r="J379" s="2">
        <f t="shared" si="0"/>
        <v>18.251424581005583</v>
      </c>
      <c r="K379" s="2">
        <f t="shared" si="1"/>
        <v>52.360615229050268</v>
      </c>
      <c r="L379" s="2">
        <f t="shared" ref="L379" si="14">AVERAGE(F15:F379)</f>
        <v>17.02401408450703</v>
      </c>
      <c r="P379" s="1"/>
      <c r="Q379" s="1"/>
    </row>
    <row r="380" spans="1:17" hidden="1" x14ac:dyDescent="0.3">
      <c r="A380" s="37">
        <v>43294</v>
      </c>
      <c r="B380" s="43">
        <v>9.61</v>
      </c>
      <c r="C380" s="43"/>
      <c r="D380" s="43">
        <v>151.91</v>
      </c>
      <c r="E380" s="43"/>
      <c r="F380" s="43" t="s">
        <v>3</v>
      </c>
      <c r="H380" s="12">
        <v>30</v>
      </c>
      <c r="I380" s="1">
        <v>50</v>
      </c>
      <c r="J380" s="2">
        <f t="shared" si="0"/>
        <v>18.256564245810051</v>
      </c>
      <c r="K380" s="2">
        <f t="shared" si="1"/>
        <v>52.660857734636863</v>
      </c>
      <c r="L380" s="2">
        <f t="shared" ref="L380" si="15">AVERAGE(F16:F380)</f>
        <v>17.02401408450703</v>
      </c>
      <c r="P380" s="1"/>
      <c r="Q380" s="1"/>
    </row>
    <row r="381" spans="1:17" hidden="1" x14ac:dyDescent="0.3">
      <c r="A381" s="37">
        <v>43295</v>
      </c>
      <c r="B381" s="43">
        <v>8.92</v>
      </c>
      <c r="C381" s="43"/>
      <c r="D381" s="43">
        <v>53.21</v>
      </c>
      <c r="E381" s="43"/>
      <c r="F381" s="43">
        <v>11.9</v>
      </c>
      <c r="H381" s="12">
        <v>30</v>
      </c>
      <c r="I381" s="1">
        <v>50</v>
      </c>
      <c r="J381" s="2">
        <f t="shared" si="0"/>
        <v>18.25399441340782</v>
      </c>
      <c r="K381" s="2">
        <f t="shared" si="1"/>
        <v>52.535255994413419</v>
      </c>
      <c r="L381" s="2">
        <f t="shared" ref="L381" si="16">AVERAGE(F17:F381)</f>
        <v>17.006035087719287</v>
      </c>
      <c r="P381" s="1"/>
      <c r="Q381" s="1"/>
    </row>
    <row r="382" spans="1:17" hidden="1" x14ac:dyDescent="0.3">
      <c r="A382" s="37">
        <v>43296</v>
      </c>
      <c r="B382" s="43">
        <v>9.43</v>
      </c>
      <c r="C382" s="43"/>
      <c r="D382" s="43">
        <v>63.5</v>
      </c>
      <c r="E382" s="43"/>
      <c r="F382" s="43">
        <v>14</v>
      </c>
      <c r="H382" s="12">
        <v>30</v>
      </c>
      <c r="I382" s="1">
        <v>50</v>
      </c>
      <c r="J382" s="2">
        <f t="shared" si="0"/>
        <v>18.261145251396645</v>
      </c>
      <c r="K382" s="2">
        <f t="shared" si="1"/>
        <v>52.629716720670402</v>
      </c>
      <c r="L382" s="2">
        <f t="shared" ref="L382" si="17">AVERAGE(F18:F382)</f>
        <v>16.995524475524462</v>
      </c>
      <c r="P382" s="1"/>
      <c r="Q382" s="1"/>
    </row>
    <row r="383" spans="1:17" hidden="1" x14ac:dyDescent="0.3">
      <c r="A383" s="37">
        <v>43297</v>
      </c>
      <c r="B383" s="43">
        <v>11.7</v>
      </c>
      <c r="C383" s="43"/>
      <c r="D383" s="43">
        <v>126.82</v>
      </c>
      <c r="E383" s="43"/>
      <c r="F383" s="43">
        <v>16.2</v>
      </c>
      <c r="H383" s="12">
        <v>30</v>
      </c>
      <c r="I383" s="1">
        <v>50</v>
      </c>
      <c r="J383" s="2">
        <f t="shared" si="0"/>
        <v>18.263575418994414</v>
      </c>
      <c r="K383" s="2">
        <f t="shared" si="1"/>
        <v>52.917637997206704</v>
      </c>
      <c r="L383" s="2">
        <f t="shared" ref="L383" si="18">AVERAGE(F19:F383)</f>
        <v>16.992752613240405</v>
      </c>
      <c r="P383" s="1"/>
      <c r="Q383" s="1"/>
    </row>
    <row r="384" spans="1:17" hidden="1" x14ac:dyDescent="0.3">
      <c r="A384" s="37">
        <v>43298</v>
      </c>
      <c r="B384" s="43">
        <v>13.6</v>
      </c>
      <c r="C384" s="43"/>
      <c r="D384" s="43">
        <v>209.46</v>
      </c>
      <c r="E384" s="43"/>
      <c r="F384" s="43">
        <v>19.3</v>
      </c>
      <c r="H384" s="12">
        <v>30</v>
      </c>
      <c r="I384" s="1">
        <v>50</v>
      </c>
      <c r="J384" s="2">
        <f t="shared" si="0"/>
        <v>18.277430167597768</v>
      </c>
      <c r="K384" s="2">
        <f t="shared" si="1"/>
        <v>53.372954469273758</v>
      </c>
      <c r="L384" s="2">
        <f t="shared" ref="L384" si="19">AVERAGE(F20:F384)</f>
        <v>17.000763888888876</v>
      </c>
      <c r="P384" s="1"/>
      <c r="Q384" s="1"/>
    </row>
    <row r="385" spans="1:17" hidden="1" x14ac:dyDescent="0.3">
      <c r="A385" s="37">
        <v>43299</v>
      </c>
      <c r="B385" s="43">
        <v>41.61</v>
      </c>
      <c r="C385" s="43"/>
      <c r="D385" s="43">
        <v>206.6</v>
      </c>
      <c r="E385" s="43"/>
      <c r="F385" s="43">
        <v>38.6</v>
      </c>
      <c r="H385" s="12">
        <v>30</v>
      </c>
      <c r="I385" s="1">
        <v>50</v>
      </c>
      <c r="J385" s="2">
        <f t="shared" si="0"/>
        <v>18.368240223463687</v>
      </c>
      <c r="K385" s="2">
        <f t="shared" si="1"/>
        <v>53.675802203910614</v>
      </c>
      <c r="L385" s="2">
        <f t="shared" ref="L385" si="20">AVERAGE(F21:F385)</f>
        <v>17.075501730103795</v>
      </c>
      <c r="P385" s="1"/>
      <c r="Q385" s="1"/>
    </row>
    <row r="386" spans="1:17" hidden="1" x14ac:dyDescent="0.3">
      <c r="A386" s="37">
        <v>43300</v>
      </c>
      <c r="B386" s="43">
        <v>24.73</v>
      </c>
      <c r="C386" s="43"/>
      <c r="D386" s="43">
        <v>214.2</v>
      </c>
      <c r="E386" s="43"/>
      <c r="F386" s="43">
        <v>24.5</v>
      </c>
      <c r="H386" s="12">
        <v>30</v>
      </c>
      <c r="I386" s="1">
        <v>50</v>
      </c>
      <c r="J386" s="2">
        <f t="shared" si="0"/>
        <v>18.414553072625697</v>
      </c>
      <c r="K386" s="2">
        <f t="shared" si="1"/>
        <v>54.047181340782117</v>
      </c>
      <c r="L386" s="2">
        <f t="shared" ref="L386" si="21">AVERAGE(F22:F386)</f>
        <v>17.10110344827585</v>
      </c>
      <c r="P386" s="1"/>
      <c r="Q386" s="1"/>
    </row>
    <row r="387" spans="1:17" hidden="1" x14ac:dyDescent="0.3">
      <c r="A387" s="37">
        <v>43301</v>
      </c>
      <c r="B387" s="43">
        <v>21.69</v>
      </c>
      <c r="C387" s="43"/>
      <c r="D387" s="43">
        <v>148.68</v>
      </c>
      <c r="E387" s="43"/>
      <c r="F387" s="43">
        <v>30.6</v>
      </c>
      <c r="H387" s="12">
        <v>30</v>
      </c>
      <c r="I387" s="1">
        <v>50</v>
      </c>
      <c r="J387" s="2">
        <f t="shared" si="0"/>
        <v>18.451005586592178</v>
      </c>
      <c r="K387" s="2">
        <f t="shared" si="1"/>
        <v>54.310782506963783</v>
      </c>
      <c r="L387" s="2">
        <f t="shared" ref="L387" si="22">AVERAGE(F23:F387)</f>
        <v>17.147491408934698</v>
      </c>
      <c r="P387" s="1"/>
      <c r="Q387" s="1"/>
    </row>
    <row r="388" spans="1:17" hidden="1" x14ac:dyDescent="0.3">
      <c r="A388" s="37">
        <v>43302</v>
      </c>
      <c r="B388" s="43">
        <v>9.77</v>
      </c>
      <c r="C388" s="43"/>
      <c r="D388" s="43">
        <v>52.37</v>
      </c>
      <c r="E388" s="43"/>
      <c r="F388" s="43">
        <v>9.49</v>
      </c>
      <c r="H388" s="12">
        <v>30</v>
      </c>
      <c r="I388" s="1">
        <v>50</v>
      </c>
      <c r="J388" s="2">
        <f t="shared" si="0"/>
        <v>18.435502793296088</v>
      </c>
      <c r="K388" s="2">
        <f t="shared" si="1"/>
        <v>54.363831155988848</v>
      </c>
      <c r="L388" s="2">
        <f t="shared" ref="L388" si="23">AVERAGE(F24:F388)</f>
        <v>17.121267123287662</v>
      </c>
      <c r="P388" s="1"/>
      <c r="Q388" s="1"/>
    </row>
    <row r="389" spans="1:17" hidden="1" x14ac:dyDescent="0.3">
      <c r="A389" s="37">
        <v>43303</v>
      </c>
      <c r="B389" s="43">
        <v>17.11</v>
      </c>
      <c r="C389" s="43"/>
      <c r="D389" s="43">
        <v>35.74</v>
      </c>
      <c r="E389" s="43"/>
      <c r="F389" s="43">
        <v>18.2</v>
      </c>
      <c r="H389" s="12">
        <v>30</v>
      </c>
      <c r="I389" s="1">
        <v>50</v>
      </c>
      <c r="J389" s="2">
        <f t="shared" si="0"/>
        <v>18.456871508379887</v>
      </c>
      <c r="K389" s="2">
        <f t="shared" si="1"/>
        <v>54.323116590529246</v>
      </c>
      <c r="L389" s="2">
        <f t="shared" ref="L389" si="24">AVERAGE(F25:F389)</f>
        <v>17.12494880546074</v>
      </c>
      <c r="P389" s="1"/>
      <c r="Q389" s="1"/>
    </row>
    <row r="390" spans="1:17" hidden="1" x14ac:dyDescent="0.3">
      <c r="A390" s="37">
        <v>43304</v>
      </c>
      <c r="B390" s="43">
        <v>18.010000000000002</v>
      </c>
      <c r="C390" s="43"/>
      <c r="D390" s="43">
        <v>104.61</v>
      </c>
      <c r="E390" s="43"/>
      <c r="F390" s="43">
        <v>22.9</v>
      </c>
      <c r="H390" s="12">
        <v>30</v>
      </c>
      <c r="I390" s="1">
        <v>50</v>
      </c>
      <c r="J390" s="2">
        <f t="shared" si="0"/>
        <v>18.482486033519553</v>
      </c>
      <c r="K390" s="2">
        <f t="shared" si="1"/>
        <v>54.400662880222825</v>
      </c>
      <c r="L390" s="2">
        <f t="shared" ref="L390" si="25">AVERAGE(F26:F390)</f>
        <v>17.144591836734683</v>
      </c>
      <c r="P390" s="1"/>
      <c r="Q390" s="1"/>
    </row>
    <row r="391" spans="1:17" hidden="1" x14ac:dyDescent="0.3">
      <c r="A391" s="37">
        <v>43305</v>
      </c>
      <c r="B391" s="43">
        <v>20.190000000000001</v>
      </c>
      <c r="C391" s="43"/>
      <c r="D391" s="43">
        <v>140.79</v>
      </c>
      <c r="E391" s="43"/>
      <c r="F391" s="43">
        <v>26.8</v>
      </c>
      <c r="H391" s="12">
        <v>30</v>
      </c>
      <c r="I391" s="1">
        <v>50</v>
      </c>
      <c r="J391" s="2">
        <f t="shared" si="0"/>
        <v>18.506229050279327</v>
      </c>
      <c r="K391" s="2">
        <f t="shared" si="1"/>
        <v>54.251926810584948</v>
      </c>
      <c r="L391" s="2">
        <f t="shared" ref="L391" si="26">AVERAGE(F27:F391)</f>
        <v>17.177322033898292</v>
      </c>
      <c r="P391" s="1"/>
      <c r="Q391" s="1"/>
    </row>
    <row r="392" spans="1:17" hidden="1" x14ac:dyDescent="0.3">
      <c r="A392" s="37">
        <v>43306</v>
      </c>
      <c r="B392" s="43">
        <v>23.39</v>
      </c>
      <c r="C392" s="43"/>
      <c r="D392" s="43">
        <v>58.24</v>
      </c>
      <c r="E392" s="43"/>
      <c r="F392" s="43">
        <v>22.4</v>
      </c>
      <c r="H392" s="12">
        <v>30</v>
      </c>
      <c r="I392" s="1">
        <v>50</v>
      </c>
      <c r="J392" s="2">
        <f t="shared" si="0"/>
        <v>18.54122905027933</v>
      </c>
      <c r="K392" s="2">
        <f t="shared" si="1"/>
        <v>54.145250178272967</v>
      </c>
      <c r="L392" s="2">
        <f t="shared" ref="L392" si="27">AVERAGE(F28:F392)</f>
        <v>17.194966216216205</v>
      </c>
      <c r="P392" s="1"/>
      <c r="Q392" s="1"/>
    </row>
    <row r="393" spans="1:17" hidden="1" x14ac:dyDescent="0.3">
      <c r="A393" s="37">
        <v>43307</v>
      </c>
      <c r="B393" s="43">
        <v>16.899999999999999</v>
      </c>
      <c r="C393" s="43"/>
      <c r="D393" s="43">
        <v>73.23</v>
      </c>
      <c r="E393" s="43"/>
      <c r="F393" s="43">
        <v>23.5</v>
      </c>
      <c r="H393" s="12">
        <v>30</v>
      </c>
      <c r="I393" s="1">
        <v>50</v>
      </c>
      <c r="J393" s="2">
        <f t="shared" si="0"/>
        <v>18.551256983240222</v>
      </c>
      <c r="K393" s="2">
        <f t="shared" si="1"/>
        <v>53.844374284122544</v>
      </c>
      <c r="L393" s="2">
        <f t="shared" ref="L393" si="28">AVERAGE(F29:F393)</f>
        <v>17.216195286195273</v>
      </c>
      <c r="P393" s="1"/>
      <c r="Q393" s="1"/>
    </row>
    <row r="394" spans="1:17" hidden="1" x14ac:dyDescent="0.3">
      <c r="A394" s="37">
        <v>43308</v>
      </c>
      <c r="B394" s="43">
        <v>38.22</v>
      </c>
      <c r="C394" s="43"/>
      <c r="D394" s="43">
        <v>61.45</v>
      </c>
      <c r="E394" s="43"/>
      <c r="F394" s="43">
        <v>33.299999999999997</v>
      </c>
      <c r="H394" s="12">
        <v>30</v>
      </c>
      <c r="I394" s="1">
        <v>50</v>
      </c>
      <c r="J394" s="2">
        <f t="shared" si="0"/>
        <v>18.620837988826814</v>
      </c>
      <c r="K394" s="2">
        <f t="shared" si="1"/>
        <v>53.90101365181058</v>
      </c>
      <c r="L394" s="2">
        <f t="shared" ref="L394" si="29">AVERAGE(F30:F394)</f>
        <v>17.270167785234889</v>
      </c>
      <c r="P394" s="1"/>
      <c r="Q394" s="1"/>
    </row>
    <row r="395" spans="1:17" hidden="1" x14ac:dyDescent="0.3">
      <c r="A395" s="37">
        <v>43309</v>
      </c>
      <c r="B395" s="43">
        <v>30.06</v>
      </c>
      <c r="C395" s="43"/>
      <c r="D395" s="43">
        <v>62.36</v>
      </c>
      <c r="E395" s="43"/>
      <c r="F395" s="43">
        <v>29.6</v>
      </c>
      <c r="H395" s="12">
        <v>30</v>
      </c>
      <c r="I395" s="1">
        <v>50</v>
      </c>
      <c r="J395" s="2">
        <f t="shared" si="0"/>
        <v>18.670083798882683</v>
      </c>
      <c r="K395" s="2">
        <f t="shared" si="1"/>
        <v>53.918788704735377</v>
      </c>
      <c r="L395" s="2">
        <f t="shared" ref="L395" si="30">AVERAGE(F31:F395)</f>
        <v>17.311404682274237</v>
      </c>
      <c r="P395" s="1"/>
      <c r="Q395" s="1"/>
    </row>
    <row r="396" spans="1:17" hidden="1" x14ac:dyDescent="0.3">
      <c r="A396" s="37">
        <v>43310</v>
      </c>
      <c r="B396" s="43">
        <v>15.28</v>
      </c>
      <c r="C396" s="43"/>
      <c r="D396" s="43">
        <v>74.42</v>
      </c>
      <c r="E396" s="43"/>
      <c r="F396" s="43">
        <v>13.7</v>
      </c>
      <c r="H396" s="12">
        <v>30</v>
      </c>
      <c r="I396" s="1">
        <v>50</v>
      </c>
      <c r="J396" s="2">
        <f t="shared" si="0"/>
        <v>18.686703910614522</v>
      </c>
      <c r="K396" s="2">
        <f t="shared" si="1"/>
        <v>54.006064520891357</v>
      </c>
      <c r="L396" s="2">
        <f t="shared" ref="L396" si="31">AVERAGE(F32:F396)</f>
        <v>17.299366666666657</v>
      </c>
      <c r="P396" s="1"/>
      <c r="Q396" s="1"/>
    </row>
    <row r="397" spans="1:17" hidden="1" x14ac:dyDescent="0.3">
      <c r="A397" s="37">
        <v>43311</v>
      </c>
      <c r="B397" s="43">
        <v>11.11</v>
      </c>
      <c r="C397" s="43"/>
      <c r="D397" s="43">
        <v>86.75</v>
      </c>
      <c r="E397" s="43"/>
      <c r="F397" s="43">
        <v>12.3</v>
      </c>
      <c r="H397" s="12">
        <v>30</v>
      </c>
      <c r="I397" s="1">
        <v>50</v>
      </c>
      <c r="J397" s="2">
        <f t="shared" si="0"/>
        <v>18.682905027932957</v>
      </c>
      <c r="K397" s="2">
        <f t="shared" si="1"/>
        <v>54.011350097493036</v>
      </c>
      <c r="L397" s="2">
        <f t="shared" ref="L397" si="32">AVERAGE(F33:F397)</f>
        <v>17.282757475083045</v>
      </c>
      <c r="P397" s="1"/>
      <c r="Q397" s="1"/>
    </row>
    <row r="398" spans="1:17" hidden="1" x14ac:dyDescent="0.3">
      <c r="A398" s="37">
        <v>43312</v>
      </c>
      <c r="B398" s="43">
        <v>13.14</v>
      </c>
      <c r="C398" s="43"/>
      <c r="D398" s="43">
        <v>137.15</v>
      </c>
      <c r="E398" s="43"/>
      <c r="F398" s="43">
        <v>10.8</v>
      </c>
      <c r="H398" s="12">
        <v>30</v>
      </c>
      <c r="I398" s="1">
        <v>50</v>
      </c>
      <c r="J398" s="2">
        <f t="shared" si="0"/>
        <v>18.656927374301674</v>
      </c>
      <c r="K398" s="2">
        <f t="shared" si="1"/>
        <v>54.273737891364917</v>
      </c>
      <c r="L398" s="2">
        <f t="shared" ref="L398" si="33">AVERAGE(F34:F398)</f>
        <v>17.261291390728466</v>
      </c>
      <c r="P398" s="1"/>
      <c r="Q398" s="1"/>
    </row>
    <row r="399" spans="1:17" hidden="1" x14ac:dyDescent="0.3">
      <c r="A399" s="37">
        <v>43313</v>
      </c>
      <c r="B399" s="43">
        <v>13.82</v>
      </c>
      <c r="C399" s="43"/>
      <c r="D399" s="43" t="s">
        <v>3</v>
      </c>
      <c r="E399" s="43"/>
      <c r="F399" s="43">
        <v>6.0801578947368435</v>
      </c>
      <c r="H399" s="12">
        <v>30</v>
      </c>
      <c r="I399" s="1">
        <v>50</v>
      </c>
      <c r="J399" s="2">
        <f t="shared" si="0"/>
        <v>18.671312849162007</v>
      </c>
      <c r="K399" s="2">
        <f t="shared" si="1"/>
        <v>54.313231513966485</v>
      </c>
      <c r="L399" s="2">
        <f t="shared" ref="L399" si="34">AVERAGE(F35:F399)</f>
        <v>17.224389960048626</v>
      </c>
      <c r="P399" s="1"/>
      <c r="Q399" s="1"/>
    </row>
    <row r="400" spans="1:17" hidden="1" x14ac:dyDescent="0.3">
      <c r="A400" s="37">
        <v>43314</v>
      </c>
      <c r="B400" s="43">
        <v>23.55</v>
      </c>
      <c r="C400" s="43"/>
      <c r="D400" s="43">
        <v>47.5</v>
      </c>
      <c r="E400" s="43"/>
      <c r="F400" s="43">
        <v>24.772842105263159</v>
      </c>
      <c r="H400" s="12">
        <v>30</v>
      </c>
      <c r="I400" s="1">
        <v>50</v>
      </c>
      <c r="J400" s="2">
        <f t="shared" si="0"/>
        <v>18.704329608938544</v>
      </c>
      <c r="K400" s="2">
        <f t="shared" si="1"/>
        <v>54.3804757932961</v>
      </c>
      <c r="L400" s="2">
        <f t="shared" ref="L400" si="35">AVERAGE(F36:F400)</f>
        <v>17.249220394736835</v>
      </c>
      <c r="P400" s="1"/>
      <c r="Q400" s="1"/>
    </row>
    <row r="401" spans="1:17" hidden="1" x14ac:dyDescent="0.3">
      <c r="A401" s="37">
        <v>43315</v>
      </c>
      <c r="B401" s="43">
        <v>23.82</v>
      </c>
      <c r="C401" s="43"/>
      <c r="D401" s="43">
        <v>76.849999999999994</v>
      </c>
      <c r="E401" s="43"/>
      <c r="F401" s="43">
        <v>22.779527083333345</v>
      </c>
      <c r="H401" s="12">
        <v>30</v>
      </c>
      <c r="I401" s="1">
        <v>50</v>
      </c>
      <c r="J401" s="2">
        <f t="shared" si="0"/>
        <v>18.728826815642453</v>
      </c>
      <c r="K401" s="2">
        <f t="shared" si="1"/>
        <v>54.500226167597773</v>
      </c>
      <c r="L401" s="2">
        <f t="shared" ref="L401" si="36">AVERAGE(F37:F401)</f>
        <v>17.267352547814198</v>
      </c>
      <c r="P401" s="1"/>
      <c r="Q401" s="1"/>
    </row>
    <row r="402" spans="1:17" hidden="1" x14ac:dyDescent="0.3">
      <c r="A402" s="37">
        <v>43316</v>
      </c>
      <c r="B402" s="43">
        <v>44.47</v>
      </c>
      <c r="C402" s="43"/>
      <c r="D402" s="43">
        <v>60.93</v>
      </c>
      <c r="E402" s="43"/>
      <c r="F402" s="43">
        <v>41.078218750000005</v>
      </c>
      <c r="H402" s="12">
        <v>30</v>
      </c>
      <c r="I402" s="1">
        <v>50</v>
      </c>
      <c r="J402" s="2">
        <f t="shared" si="0"/>
        <v>18.841145251396643</v>
      </c>
      <c r="K402" s="2">
        <f t="shared" si="1"/>
        <v>54.581088195530739</v>
      </c>
      <c r="L402" s="2">
        <f t="shared" ref="L402" si="37">AVERAGE(F38:F402)</f>
        <v>17.345165836056633</v>
      </c>
      <c r="P402" s="1"/>
      <c r="Q402" s="1"/>
    </row>
    <row r="403" spans="1:17" hidden="1" x14ac:dyDescent="0.3">
      <c r="A403" s="37">
        <v>43317</v>
      </c>
      <c r="B403" s="43">
        <v>21.65</v>
      </c>
      <c r="C403" s="43"/>
      <c r="D403" s="43">
        <v>55.52</v>
      </c>
      <c r="E403" s="43"/>
      <c r="F403" s="43">
        <v>16.249464583333335</v>
      </c>
      <c r="H403" s="12">
        <v>30</v>
      </c>
      <c r="I403" s="1">
        <v>50</v>
      </c>
      <c r="J403" s="2">
        <f t="shared" si="0"/>
        <v>18.883156424580999</v>
      </c>
      <c r="K403" s="2">
        <f t="shared" si="1"/>
        <v>54.662283525139685</v>
      </c>
      <c r="L403" s="2">
        <f t="shared" ref="L403" si="38">AVERAGE(F39:F403)</f>
        <v>17.341596776601509</v>
      </c>
      <c r="P403" s="1"/>
      <c r="Q403" s="1"/>
    </row>
    <row r="404" spans="1:17" hidden="1" x14ac:dyDescent="0.3">
      <c r="A404" s="37">
        <v>43318</v>
      </c>
      <c r="B404" s="43">
        <v>19.91</v>
      </c>
      <c r="C404" s="43"/>
      <c r="D404" s="43">
        <v>29.02</v>
      </c>
      <c r="E404" s="43"/>
      <c r="F404" s="43">
        <v>14.445130555555554</v>
      </c>
      <c r="H404" s="12">
        <v>30</v>
      </c>
      <c r="I404" s="1">
        <v>50</v>
      </c>
      <c r="J404" s="2">
        <f t="shared" si="0"/>
        <v>18.918770949720663</v>
      </c>
      <c r="K404" s="2">
        <f t="shared" si="1"/>
        <v>54.635595039106164</v>
      </c>
      <c r="L404" s="2">
        <f t="shared" ref="L404" si="39">AVERAGE(F40:F404)</f>
        <v>17.332192665494219</v>
      </c>
      <c r="P404" s="1"/>
      <c r="Q404" s="1"/>
    </row>
    <row r="405" spans="1:17" hidden="1" x14ac:dyDescent="0.3">
      <c r="A405" s="37">
        <v>43319</v>
      </c>
      <c r="B405" s="43">
        <v>31.42</v>
      </c>
      <c r="C405" s="43"/>
      <c r="D405" s="43">
        <v>75.23</v>
      </c>
      <c r="E405" s="43"/>
      <c r="F405" s="43">
        <v>27.905623333333338</v>
      </c>
      <c r="H405" s="12">
        <v>30</v>
      </c>
      <c r="I405" s="1">
        <v>50</v>
      </c>
      <c r="J405" s="2">
        <f t="shared" si="0"/>
        <v>18.985167597765358</v>
      </c>
      <c r="K405" s="2">
        <f t="shared" si="1"/>
        <v>54.706298899441357</v>
      </c>
      <c r="L405" s="2">
        <f t="shared" ref="L405" si="40">AVERAGE(F41:F405)</f>
        <v>17.366410887720232</v>
      </c>
      <c r="P405" s="1"/>
      <c r="Q405" s="1"/>
    </row>
    <row r="406" spans="1:17" hidden="1" x14ac:dyDescent="0.3">
      <c r="A406" s="37">
        <v>43320</v>
      </c>
      <c r="B406" s="43">
        <v>8.99</v>
      </c>
      <c r="C406" s="43"/>
      <c r="D406" s="43">
        <v>71.37</v>
      </c>
      <c r="E406" s="43"/>
      <c r="F406" s="43">
        <v>8.936463888888893</v>
      </c>
      <c r="H406" s="12">
        <v>30</v>
      </c>
      <c r="I406" s="1">
        <v>50</v>
      </c>
      <c r="J406" s="2">
        <f t="shared" si="0"/>
        <v>18.988994413407816</v>
      </c>
      <c r="K406" s="2">
        <f t="shared" si="1"/>
        <v>54.717321215083814</v>
      </c>
      <c r="L406" s="2">
        <f t="shared" ref="L406" si="41">AVERAGE(F42:F406)</f>
        <v>17.33921751030465</v>
      </c>
      <c r="P406" s="1"/>
      <c r="Q406" s="1"/>
    </row>
    <row r="407" spans="1:17" hidden="1" x14ac:dyDescent="0.3">
      <c r="A407" s="37">
        <v>43321</v>
      </c>
      <c r="B407" s="43">
        <v>11.01</v>
      </c>
      <c r="C407" s="43"/>
      <c r="D407" s="43">
        <v>37.200000000000003</v>
      </c>
      <c r="E407" s="43"/>
      <c r="F407" s="43" t="s">
        <v>3</v>
      </c>
      <c r="H407" s="12">
        <v>30</v>
      </c>
      <c r="I407" s="1">
        <v>50</v>
      </c>
      <c r="J407" s="2">
        <f t="shared" si="0"/>
        <v>18.999972067039099</v>
      </c>
      <c r="K407" s="2">
        <f t="shared" si="1"/>
        <v>54.624583784916211</v>
      </c>
      <c r="L407" s="2">
        <f t="shared" ref="L407" si="42">AVERAGE(F43:F407)</f>
        <v>17.33921751030465</v>
      </c>
      <c r="P407" s="1"/>
      <c r="Q407" s="1"/>
    </row>
    <row r="408" spans="1:17" hidden="1" x14ac:dyDescent="0.3">
      <c r="A408" s="37">
        <v>43322</v>
      </c>
      <c r="B408" s="43">
        <v>11.63</v>
      </c>
      <c r="C408" s="43"/>
      <c r="D408" s="43">
        <v>43.91</v>
      </c>
      <c r="E408" s="43"/>
      <c r="F408" s="43">
        <v>10.454328472222235</v>
      </c>
      <c r="H408" s="12">
        <v>30</v>
      </c>
      <c r="I408" s="1">
        <v>50</v>
      </c>
      <c r="J408" s="2">
        <f t="shared" si="0"/>
        <v>19.01106145251396</v>
      </c>
      <c r="K408" s="2">
        <f t="shared" si="1"/>
        <v>54.468079446927383</v>
      </c>
      <c r="L408" s="2">
        <f t="shared" ref="L408" si="43">AVERAGE(F44:F408)</f>
        <v>17.317079603429786</v>
      </c>
      <c r="P408" s="1"/>
      <c r="Q408" s="1"/>
    </row>
    <row r="409" spans="1:17" hidden="1" x14ac:dyDescent="0.3">
      <c r="A409" s="37">
        <v>43323</v>
      </c>
      <c r="B409" s="43">
        <v>17.7</v>
      </c>
      <c r="C409" s="43"/>
      <c r="D409" s="43">
        <v>45.28</v>
      </c>
      <c r="E409" s="43"/>
      <c r="F409" s="43">
        <v>16.048409930555561</v>
      </c>
      <c r="H409" s="12">
        <v>30</v>
      </c>
      <c r="I409" s="1">
        <v>50</v>
      </c>
      <c r="J409" s="2">
        <f t="shared" si="0"/>
        <v>19.019944134078209</v>
      </c>
      <c r="K409" s="2">
        <f t="shared" si="1"/>
        <v>54.18551331564246</v>
      </c>
      <c r="L409" s="2">
        <f t="shared" ref="L409" si="44">AVERAGE(F45:F409)</f>
        <v>17.313013354478269</v>
      </c>
      <c r="P409" s="1"/>
      <c r="Q409" s="1"/>
    </row>
    <row r="410" spans="1:17" hidden="1" x14ac:dyDescent="0.3">
      <c r="A410" s="37">
        <v>43324</v>
      </c>
      <c r="B410" s="43">
        <v>7.24</v>
      </c>
      <c r="C410" s="43"/>
      <c r="D410" s="43">
        <v>15.3</v>
      </c>
      <c r="E410" s="43"/>
      <c r="F410" s="43">
        <v>11.129631249999994</v>
      </c>
      <c r="H410" s="12">
        <v>30</v>
      </c>
      <c r="I410" s="1">
        <v>50</v>
      </c>
      <c r="J410" s="2">
        <f t="shared" si="0"/>
        <v>19.014162011173177</v>
      </c>
      <c r="K410" s="2">
        <f t="shared" si="1"/>
        <v>54.083821843575421</v>
      </c>
      <c r="L410" s="2">
        <f t="shared" ref="L410" si="45">AVERAGE(F46:F410)</f>
        <v>17.293258140086962</v>
      </c>
      <c r="P410" s="1"/>
      <c r="Q410" s="1"/>
    </row>
    <row r="411" spans="1:17" hidden="1" x14ac:dyDescent="0.3">
      <c r="A411" s="37">
        <v>43325</v>
      </c>
      <c r="B411" s="43">
        <v>7.4</v>
      </c>
      <c r="C411" s="43"/>
      <c r="D411" s="43">
        <v>75.25</v>
      </c>
      <c r="E411" s="43"/>
      <c r="F411" s="43">
        <v>6.0892555555555568</v>
      </c>
      <c r="H411" s="12">
        <v>30</v>
      </c>
      <c r="I411" s="1">
        <v>50</v>
      </c>
      <c r="J411" s="2">
        <f t="shared" si="0"/>
        <v>18.985502793296082</v>
      </c>
      <c r="K411" s="2">
        <f t="shared" si="1"/>
        <v>54.225187913407822</v>
      </c>
      <c r="L411" s="2">
        <f t="shared" ref="L411" si="46">AVERAGE(F47:F411)</f>
        <v>17.257576603193549</v>
      </c>
      <c r="P411" s="1"/>
      <c r="Q411" s="1"/>
    </row>
    <row r="412" spans="1:17" hidden="1" x14ac:dyDescent="0.3">
      <c r="A412" s="37">
        <v>43326</v>
      </c>
      <c r="B412" s="43">
        <v>6.86</v>
      </c>
      <c r="C412" s="43"/>
      <c r="D412" s="43">
        <v>58.87</v>
      </c>
      <c r="E412" s="43"/>
      <c r="F412" s="43">
        <v>4.6730186111111092</v>
      </c>
      <c r="H412" s="12">
        <v>30</v>
      </c>
      <c r="I412" s="1">
        <v>50</v>
      </c>
      <c r="J412" s="2">
        <f t="shared" si="0"/>
        <v>18.967877094972057</v>
      </c>
      <c r="K412" s="2">
        <f t="shared" si="1"/>
        <v>54.131419684357539</v>
      </c>
      <c r="L412" s="2">
        <f t="shared" ref="L412" si="47">AVERAGE(F48:F412)</f>
        <v>17.217625625440906</v>
      </c>
      <c r="P412" s="1"/>
      <c r="Q412" s="1"/>
    </row>
    <row r="413" spans="1:17" hidden="1" x14ac:dyDescent="0.3">
      <c r="A413" s="37">
        <v>43327</v>
      </c>
      <c r="B413" s="43">
        <v>10.24</v>
      </c>
      <c r="C413" s="43"/>
      <c r="D413" s="43">
        <v>103</v>
      </c>
      <c r="E413" s="43"/>
      <c r="F413" s="43">
        <v>10.527411597222219</v>
      </c>
      <c r="H413" s="12">
        <v>30</v>
      </c>
      <c r="I413" s="1">
        <v>50</v>
      </c>
      <c r="J413" s="2">
        <f t="shared" si="0"/>
        <v>18.951340782122895</v>
      </c>
      <c r="K413" s="2">
        <f t="shared" si="1"/>
        <v>54.062474016759772</v>
      </c>
      <c r="L413" s="2">
        <f t="shared" ref="L413" si="48">AVERAGE(F49:F413)</f>
        <v>17.196454062060468</v>
      </c>
      <c r="P413" s="1"/>
      <c r="Q413" s="1"/>
    </row>
    <row r="414" spans="1:17" hidden="1" x14ac:dyDescent="0.3">
      <c r="A414" s="37">
        <v>43328</v>
      </c>
      <c r="B414" s="43">
        <v>16.350000000000001</v>
      </c>
      <c r="C414" s="43"/>
      <c r="D414" s="43">
        <v>124.89</v>
      </c>
      <c r="E414" s="43"/>
      <c r="F414" s="43">
        <v>13.888056250000009</v>
      </c>
      <c r="H414" s="12">
        <v>30</v>
      </c>
      <c r="I414" s="1">
        <v>50</v>
      </c>
      <c r="J414" s="2">
        <f t="shared" si="0"/>
        <v>18.950586592178766</v>
      </c>
      <c r="K414" s="2">
        <f t="shared" si="1"/>
        <v>53.634680100558654</v>
      </c>
      <c r="L414" s="2">
        <f t="shared" ref="L414" si="49">AVERAGE(F50:F414)</f>
        <v>17.186017475902549</v>
      </c>
      <c r="P414" s="1"/>
      <c r="Q414" s="1"/>
    </row>
    <row r="415" spans="1:17" hidden="1" x14ac:dyDescent="0.3">
      <c r="A415" s="37">
        <v>43329</v>
      </c>
      <c r="B415" s="43">
        <v>19.5</v>
      </c>
      <c r="C415" s="43"/>
      <c r="D415" s="43">
        <v>45.79</v>
      </c>
      <c r="E415" s="43"/>
      <c r="F415" s="43">
        <v>22.472427083333333</v>
      </c>
      <c r="H415" s="12">
        <v>30</v>
      </c>
      <c r="I415" s="1">
        <v>50</v>
      </c>
      <c r="J415" s="2">
        <f t="shared" si="0"/>
        <v>18.975977653631276</v>
      </c>
      <c r="K415" s="2">
        <f t="shared" si="1"/>
        <v>53.445821533519542</v>
      </c>
      <c r="L415" s="2">
        <f t="shared" ref="L415" si="50">AVERAGE(F51:F415)</f>
        <v>17.202641405485664</v>
      </c>
      <c r="P415" s="1"/>
      <c r="Q415" s="1"/>
    </row>
    <row r="416" spans="1:17" hidden="1" x14ac:dyDescent="0.3">
      <c r="A416" s="37">
        <v>43330</v>
      </c>
      <c r="B416" s="43">
        <v>18.690000000000001</v>
      </c>
      <c r="C416" s="43"/>
      <c r="D416" s="43">
        <v>40.270000000000003</v>
      </c>
      <c r="E416" s="43"/>
      <c r="F416" s="43">
        <v>20.412031249999995</v>
      </c>
      <c r="H416" s="12">
        <v>30</v>
      </c>
      <c r="I416" s="1">
        <v>50</v>
      </c>
      <c r="J416" s="2">
        <f t="shared" si="0"/>
        <v>18.982932960893844</v>
      </c>
      <c r="K416" s="2">
        <f t="shared" si="1"/>
        <v>53.398529399441337</v>
      </c>
      <c r="L416" s="2">
        <f t="shared" ref="L416" si="51">AVERAGE(F52:F416)</f>
        <v>17.212702188697307</v>
      </c>
      <c r="P416" s="1"/>
      <c r="Q416" s="1"/>
    </row>
    <row r="417" spans="1:17" hidden="1" x14ac:dyDescent="0.3">
      <c r="A417" s="37">
        <v>43331</v>
      </c>
      <c r="B417" s="43">
        <v>20.37</v>
      </c>
      <c r="C417" s="43"/>
      <c r="D417" s="43">
        <v>26.76</v>
      </c>
      <c r="E417" s="43"/>
      <c r="F417" s="43">
        <v>15.863397222222229</v>
      </c>
      <c r="H417" s="12">
        <v>30</v>
      </c>
      <c r="I417" s="1">
        <v>50</v>
      </c>
      <c r="J417" s="2">
        <f t="shared" si="0"/>
        <v>19.009553072625689</v>
      </c>
      <c r="K417" s="2">
        <f t="shared" si="1"/>
        <v>53.419435664804467</v>
      </c>
      <c r="L417" s="2">
        <f t="shared" ref="L417" si="52">AVERAGE(F53:F417)</f>
        <v>17.208485610677073</v>
      </c>
      <c r="P417" s="1"/>
      <c r="Q417" s="1"/>
    </row>
    <row r="418" spans="1:17" hidden="1" x14ac:dyDescent="0.3">
      <c r="A418" s="37">
        <v>43332</v>
      </c>
      <c r="B418" s="43">
        <v>12.34</v>
      </c>
      <c r="C418" s="43"/>
      <c r="D418" s="43">
        <v>31.22</v>
      </c>
      <c r="E418" s="43"/>
      <c r="F418" s="43">
        <v>13.350406250000006</v>
      </c>
      <c r="H418" s="12">
        <v>30</v>
      </c>
      <c r="I418" s="1">
        <v>50</v>
      </c>
      <c r="J418" s="2">
        <f t="shared" si="0"/>
        <v>18.995167597765356</v>
      </c>
      <c r="K418" s="2">
        <f t="shared" si="1"/>
        <v>53.45883281005586</v>
      </c>
      <c r="L418" s="2">
        <f t="shared" ref="L418" si="53">AVERAGE(F54:F418)</f>
        <v>17.196466671858762</v>
      </c>
      <c r="P418" s="1"/>
      <c r="Q418" s="1"/>
    </row>
    <row r="419" spans="1:17" hidden="1" x14ac:dyDescent="0.3">
      <c r="A419" s="37">
        <v>43333</v>
      </c>
      <c r="B419" s="43">
        <v>12.68</v>
      </c>
      <c r="C419" s="43"/>
      <c r="D419" s="43">
        <v>42.34</v>
      </c>
      <c r="E419" s="43"/>
      <c r="F419" s="43">
        <v>10.409756180555545</v>
      </c>
      <c r="H419" s="12">
        <v>30</v>
      </c>
      <c r="I419" s="1">
        <v>50</v>
      </c>
      <c r="J419" s="2">
        <f t="shared" si="0"/>
        <v>18.98930167597765</v>
      </c>
      <c r="K419" s="2">
        <f t="shared" si="1"/>
        <v>53.486146371508376</v>
      </c>
      <c r="L419" s="2">
        <f t="shared" ref="L419" si="54">AVERAGE(F55:F419)</f>
        <v>17.175389931202542</v>
      </c>
      <c r="P419" s="1"/>
      <c r="Q419" s="1"/>
    </row>
    <row r="420" spans="1:17" hidden="1" x14ac:dyDescent="0.3">
      <c r="A420" s="37">
        <v>43334</v>
      </c>
      <c r="B420" s="43">
        <v>13.96</v>
      </c>
      <c r="C420" s="43"/>
      <c r="D420" s="43">
        <v>40.770000000000003</v>
      </c>
      <c r="E420" s="43"/>
      <c r="F420" s="43">
        <v>12.735094444444444</v>
      </c>
      <c r="H420" s="12">
        <v>30</v>
      </c>
      <c r="I420" s="1">
        <v>50</v>
      </c>
      <c r="J420" s="2">
        <f t="shared" si="0"/>
        <v>18.966284916201111</v>
      </c>
      <c r="K420" s="2">
        <f t="shared" si="1"/>
        <v>53.46387241620112</v>
      </c>
      <c r="L420" s="2">
        <f t="shared" ref="L420" si="55">AVERAGE(F56:F420)</f>
        <v>17.161642886351899</v>
      </c>
      <c r="P420" s="1"/>
      <c r="Q420" s="1"/>
    </row>
    <row r="421" spans="1:17" hidden="1" x14ac:dyDescent="0.3">
      <c r="A421" s="37">
        <v>43335</v>
      </c>
      <c r="B421" s="43">
        <v>20.22</v>
      </c>
      <c r="C421" s="43"/>
      <c r="D421" s="43">
        <v>30.23</v>
      </c>
      <c r="E421" s="43"/>
      <c r="F421" s="43">
        <v>19.063482638888875</v>
      </c>
      <c r="H421" s="12">
        <v>30</v>
      </c>
      <c r="I421" s="1">
        <v>50</v>
      </c>
      <c r="J421" s="2">
        <f t="shared" si="0"/>
        <v>18.966508379888264</v>
      </c>
      <c r="K421" s="2">
        <f t="shared" si="1"/>
        <v>53.327033910614517</v>
      </c>
      <c r="L421" s="2">
        <f t="shared" ref="L421" si="56">AVERAGE(F57:F421)</f>
        <v>17.167512762131331</v>
      </c>
      <c r="P421" s="1"/>
      <c r="Q421" s="1"/>
    </row>
    <row r="422" spans="1:17" hidden="1" x14ac:dyDescent="0.3">
      <c r="A422" s="37">
        <v>43336</v>
      </c>
      <c r="B422" s="43">
        <v>21.07</v>
      </c>
      <c r="C422" s="43"/>
      <c r="D422" s="43">
        <v>26.87</v>
      </c>
      <c r="E422" s="43"/>
      <c r="F422" s="43">
        <v>17.752335416666668</v>
      </c>
      <c r="H422" s="12">
        <v>30</v>
      </c>
      <c r="I422" s="1">
        <v>50</v>
      </c>
      <c r="J422" s="2">
        <f t="shared" si="0"/>
        <v>18.973379888268152</v>
      </c>
      <c r="K422" s="2">
        <f t="shared" si="1"/>
        <v>53.235972391061445</v>
      </c>
      <c r="L422" s="2">
        <f t="shared" ref="L422" si="57">AVERAGE(F58:F422)</f>
        <v>17.16931221645298</v>
      </c>
      <c r="P422" s="1"/>
      <c r="Q422" s="1"/>
    </row>
    <row r="423" spans="1:17" hidden="1" x14ac:dyDescent="0.3">
      <c r="A423" s="37">
        <v>43337</v>
      </c>
      <c r="B423" s="43">
        <v>21.22</v>
      </c>
      <c r="C423" s="43"/>
      <c r="D423" s="43">
        <v>22.13</v>
      </c>
      <c r="E423" s="43"/>
      <c r="F423" s="43">
        <v>16.232484722222253</v>
      </c>
      <c r="H423" s="12">
        <v>30</v>
      </c>
      <c r="I423" s="1">
        <v>50</v>
      </c>
      <c r="J423" s="2">
        <f t="shared" si="0"/>
        <v>18.975111731843572</v>
      </c>
      <c r="K423" s="2">
        <f t="shared" si="1"/>
        <v>53.223788446927372</v>
      </c>
      <c r="L423" s="2">
        <f t="shared" ref="L423" si="58">AVERAGE(F59:F423)</f>
        <v>17.166438512482948</v>
      </c>
      <c r="P423" s="1"/>
      <c r="Q423" s="1"/>
    </row>
    <row r="424" spans="1:17" hidden="1" x14ac:dyDescent="0.3">
      <c r="A424" s="37">
        <v>43338</v>
      </c>
      <c r="B424" s="43">
        <v>12.1</v>
      </c>
      <c r="C424" s="43"/>
      <c r="D424" s="43">
        <v>14.45</v>
      </c>
      <c r="E424" s="43"/>
      <c r="F424" s="43">
        <v>8.9976520833333353</v>
      </c>
      <c r="H424" s="12">
        <v>30</v>
      </c>
      <c r="I424" s="1">
        <v>50</v>
      </c>
      <c r="J424" s="2">
        <f t="shared" si="0"/>
        <v>18.975614525139662</v>
      </c>
      <c r="K424" s="2">
        <f t="shared" si="1"/>
        <v>53.151078918994415</v>
      </c>
      <c r="L424" s="2">
        <f t="shared" ref="L424" si="59">AVERAGE(F60:F424)</f>
        <v>17.141457514228669</v>
      </c>
      <c r="P424" s="1"/>
      <c r="Q424" s="1"/>
    </row>
    <row r="425" spans="1:17" hidden="1" x14ac:dyDescent="0.3">
      <c r="A425" s="37">
        <v>43339</v>
      </c>
      <c r="B425" s="43">
        <v>13.36</v>
      </c>
      <c r="C425" s="43"/>
      <c r="D425" s="43">
        <v>22.57</v>
      </c>
      <c r="E425" s="43"/>
      <c r="F425" s="43">
        <v>11.615524166666663</v>
      </c>
      <c r="H425" s="12">
        <v>30</v>
      </c>
      <c r="I425" s="1">
        <v>50</v>
      </c>
      <c r="J425" s="2">
        <f t="shared" si="0"/>
        <v>18.983184357541894</v>
      </c>
      <c r="K425" s="2">
        <f t="shared" si="1"/>
        <v>53.028619039106147</v>
      </c>
      <c r="L425" s="2">
        <f t="shared" ref="L425" si="60">AVERAGE(F61:F425)</f>
        <v>17.12461015646171</v>
      </c>
      <c r="P425" s="1"/>
      <c r="Q425" s="1"/>
    </row>
    <row r="426" spans="1:17" hidden="1" x14ac:dyDescent="0.3">
      <c r="A426" s="37">
        <v>43340</v>
      </c>
      <c r="B426" s="43">
        <v>18.7</v>
      </c>
      <c r="C426" s="43"/>
      <c r="D426" s="43">
        <v>23.2</v>
      </c>
      <c r="E426" s="43"/>
      <c r="F426" s="43">
        <v>13.097685416666664</v>
      </c>
      <c r="H426" s="12">
        <v>30</v>
      </c>
      <c r="I426" s="1">
        <v>50</v>
      </c>
      <c r="J426" s="2">
        <f t="shared" si="0"/>
        <v>18.995586592178764</v>
      </c>
      <c r="K426" s="2">
        <f t="shared" si="1"/>
        <v>53.052267608938543</v>
      </c>
      <c r="L426" s="2">
        <f t="shared" ref="L426" si="61">AVERAGE(F62:F426)</f>
        <v>17.112370263635587</v>
      </c>
      <c r="P426" s="1"/>
      <c r="Q426" s="1"/>
    </row>
    <row r="427" spans="1:17" hidden="1" x14ac:dyDescent="0.3">
      <c r="A427" s="37">
        <v>43341</v>
      </c>
      <c r="B427" s="43">
        <v>14.4</v>
      </c>
      <c r="C427" s="43"/>
      <c r="D427" s="43">
        <v>34.14</v>
      </c>
      <c r="E427" s="43"/>
      <c r="F427" s="43">
        <v>15.156072222222223</v>
      </c>
      <c r="H427" s="12">
        <v>30</v>
      </c>
      <c r="I427" s="1">
        <v>50</v>
      </c>
      <c r="J427" s="2">
        <f t="shared" si="0"/>
        <v>18.993966480446922</v>
      </c>
      <c r="K427" s="2">
        <f t="shared" si="1"/>
        <v>53.087601270949719</v>
      </c>
      <c r="L427" s="2">
        <f t="shared" ref="L427" si="62">AVERAGE(F63:F427)</f>
        <v>17.106442087752512</v>
      </c>
      <c r="P427" s="1"/>
      <c r="Q427" s="1"/>
    </row>
    <row r="428" spans="1:17" hidden="1" x14ac:dyDescent="0.3">
      <c r="A428" s="37">
        <v>43342</v>
      </c>
      <c r="B428" s="43">
        <v>20.48</v>
      </c>
      <c r="C428" s="43"/>
      <c r="D428" s="43">
        <v>40.51</v>
      </c>
      <c r="E428" s="43"/>
      <c r="F428" s="43">
        <v>17.920293055555572</v>
      </c>
      <c r="H428" s="12">
        <v>30</v>
      </c>
      <c r="I428" s="1">
        <v>50</v>
      </c>
      <c r="J428" s="2">
        <f t="shared" si="0"/>
        <v>19.003715083798873</v>
      </c>
      <c r="K428" s="2">
        <f t="shared" si="1"/>
        <v>53.091609446927372</v>
      </c>
      <c r="L428" s="2">
        <f t="shared" ref="L428" si="63">AVERAGE(F64:F428)</f>
        <v>17.108900852005696</v>
      </c>
      <c r="P428" s="1"/>
      <c r="Q428" s="1"/>
    </row>
    <row r="429" spans="1:17" hidden="1" x14ac:dyDescent="0.3">
      <c r="A429" s="37">
        <v>43343</v>
      </c>
      <c r="B429" s="43">
        <v>33.619999999999997</v>
      </c>
      <c r="C429" s="43"/>
      <c r="D429" s="43">
        <v>57.7</v>
      </c>
      <c r="E429" s="43"/>
      <c r="F429" s="43">
        <v>23.719277777777773</v>
      </c>
      <c r="H429" s="12">
        <v>30</v>
      </c>
      <c r="I429" s="1">
        <v>50</v>
      </c>
      <c r="J429" s="2">
        <f t="shared" si="0"/>
        <v>19.036815642458091</v>
      </c>
      <c r="K429" s="2">
        <f t="shared" si="1"/>
        <v>53.188519553072616</v>
      </c>
      <c r="L429" s="2">
        <f t="shared" ref="L429" si="64">AVERAGE(F65:F429)</f>
        <v>17.128811625878505</v>
      </c>
      <c r="P429" s="1"/>
      <c r="Q429" s="1"/>
    </row>
    <row r="430" spans="1:17" hidden="1" x14ac:dyDescent="0.3">
      <c r="A430" s="37">
        <v>43344</v>
      </c>
      <c r="B430" s="43">
        <v>22.56</v>
      </c>
      <c r="C430" s="43"/>
      <c r="D430" s="43">
        <v>34.799999999999997</v>
      </c>
      <c r="E430" s="43"/>
      <c r="F430" s="43">
        <v>21.547613194444466</v>
      </c>
      <c r="H430" s="12">
        <v>30</v>
      </c>
      <c r="I430" s="1">
        <v>50</v>
      </c>
      <c r="J430" s="2">
        <f t="shared" si="0"/>
        <v>19.052290502793287</v>
      </c>
      <c r="K430" s="2">
        <f t="shared" si="1"/>
        <v>53.186396648044685</v>
      </c>
      <c r="L430" s="2">
        <f t="shared" ref="L430" si="65">AVERAGE(F66:F430)</f>
        <v>17.112991183693094</v>
      </c>
      <c r="P430" s="1"/>
      <c r="Q430" s="1"/>
    </row>
    <row r="431" spans="1:17" hidden="1" x14ac:dyDescent="0.3">
      <c r="A431" s="37">
        <v>43345</v>
      </c>
      <c r="B431" s="43">
        <v>10.67</v>
      </c>
      <c r="C431" s="43"/>
      <c r="D431" s="43">
        <v>16.329999999999998</v>
      </c>
      <c r="E431" s="43"/>
      <c r="F431" s="43">
        <v>10.185523611111108</v>
      </c>
      <c r="H431" s="12">
        <v>30</v>
      </c>
      <c r="I431" s="1">
        <v>50</v>
      </c>
      <c r="J431" s="2">
        <f t="shared" ref="J431:J494" si="66">AVERAGE(B67:B431)</f>
        <v>19.036648044692729</v>
      </c>
      <c r="K431" s="2">
        <f t="shared" ref="K431:K494" si="67">AVERAGE(D67:D431)</f>
        <v>53.109525139664804</v>
      </c>
      <c r="L431" s="2">
        <f t="shared" ref="L431" si="68">AVERAGE(F67:F431)</f>
        <v>17.056622278907284</v>
      </c>
      <c r="P431" s="1"/>
      <c r="Q431" s="1"/>
    </row>
    <row r="432" spans="1:17" hidden="1" x14ac:dyDescent="0.3">
      <c r="A432" s="37">
        <v>43346</v>
      </c>
      <c r="B432" s="43">
        <v>12.56</v>
      </c>
      <c r="C432" s="43"/>
      <c r="D432" s="43">
        <v>13.15</v>
      </c>
      <c r="E432" s="43"/>
      <c r="F432" s="43">
        <v>12.429451388888886</v>
      </c>
      <c r="H432" s="12">
        <v>30</v>
      </c>
      <c r="I432" s="1">
        <v>50</v>
      </c>
      <c r="J432" s="2">
        <f t="shared" si="66"/>
        <v>19.016731843575414</v>
      </c>
      <c r="K432" s="2">
        <f t="shared" si="67"/>
        <v>52.84030726256983</v>
      </c>
      <c r="L432" s="2">
        <f t="shared" ref="L432" si="69">AVERAGE(F68:F432)</f>
        <v>17.022373638512374</v>
      </c>
      <c r="P432" s="1"/>
      <c r="Q432" s="1"/>
    </row>
    <row r="433" spans="1:17" hidden="1" x14ac:dyDescent="0.3">
      <c r="A433" s="37">
        <v>43347</v>
      </c>
      <c r="B433" s="43">
        <v>6.41</v>
      </c>
      <c r="C433" s="43"/>
      <c r="D433" s="43">
        <v>6.09</v>
      </c>
      <c r="E433" s="43"/>
      <c r="F433" s="43">
        <v>7.0725541666666656</v>
      </c>
      <c r="H433" s="12">
        <v>30</v>
      </c>
      <c r="I433" s="1">
        <v>50</v>
      </c>
      <c r="J433" s="2">
        <f t="shared" si="66"/>
        <v>18.995223463687143</v>
      </c>
      <c r="K433" s="2">
        <f t="shared" si="67"/>
        <v>52.76639664804469</v>
      </c>
      <c r="L433" s="2">
        <f t="shared" ref="L433" si="70">AVERAGE(F69:F433)</f>
        <v>16.992772898050529</v>
      </c>
      <c r="P433" s="1"/>
      <c r="Q433" s="1"/>
    </row>
    <row r="434" spans="1:17" hidden="1" x14ac:dyDescent="0.3">
      <c r="A434" s="37">
        <v>43348</v>
      </c>
      <c r="B434" s="43">
        <v>9.51</v>
      </c>
      <c r="C434" s="43"/>
      <c r="D434" s="43">
        <v>9.56</v>
      </c>
      <c r="E434" s="43"/>
      <c r="F434" s="43">
        <v>9.4364925694444537</v>
      </c>
      <c r="H434" s="12">
        <v>30</v>
      </c>
      <c r="I434" s="1">
        <v>50</v>
      </c>
      <c r="J434" s="2">
        <f t="shared" si="66"/>
        <v>18.986340782122898</v>
      </c>
      <c r="K434" s="2">
        <f t="shared" si="67"/>
        <v>52.614329608938547</v>
      </c>
      <c r="L434" s="2">
        <f t="shared" ref="L434" si="71">AVERAGE(F70:F434)</f>
        <v>16.983545466030783</v>
      </c>
      <c r="P434" s="1"/>
      <c r="Q434" s="1"/>
    </row>
    <row r="435" spans="1:17" hidden="1" x14ac:dyDescent="0.3">
      <c r="A435" s="37">
        <v>43349</v>
      </c>
      <c r="B435" s="43">
        <v>13.91</v>
      </c>
      <c r="C435" s="43"/>
      <c r="D435" s="43">
        <v>21.3</v>
      </c>
      <c r="E435" s="43"/>
      <c r="F435" s="43">
        <v>10.016581388888902</v>
      </c>
      <c r="H435" s="12">
        <v>30</v>
      </c>
      <c r="I435" s="1">
        <v>50</v>
      </c>
      <c r="J435" s="2">
        <f t="shared" si="66"/>
        <v>18.993743016759765</v>
      </c>
      <c r="K435" s="2">
        <f t="shared" si="67"/>
        <v>52.450083798882687</v>
      </c>
      <c r="L435" s="2">
        <f t="shared" ref="L435" si="72">AVERAGE(F71:F435)</f>
        <v>16.977872518406954</v>
      </c>
      <c r="P435" s="1"/>
      <c r="Q435" s="1"/>
    </row>
    <row r="436" spans="1:17" hidden="1" x14ac:dyDescent="0.3">
      <c r="A436" s="37">
        <v>43350</v>
      </c>
      <c r="B436" s="43">
        <v>13.23</v>
      </c>
      <c r="C436" s="43"/>
      <c r="D436" s="43">
        <v>12.76</v>
      </c>
      <c r="E436" s="43"/>
      <c r="F436" s="43">
        <v>10.221091666666673</v>
      </c>
      <c r="H436" s="12">
        <v>30</v>
      </c>
      <c r="I436" s="1">
        <v>50</v>
      </c>
      <c r="J436" s="2">
        <f t="shared" si="66"/>
        <v>19.002625698324014</v>
      </c>
      <c r="K436" s="2">
        <f t="shared" si="67"/>
        <v>52.301536312849166</v>
      </c>
      <c r="L436" s="2">
        <f t="shared" ref="L436" si="73">AVERAGE(F72:F436)</f>
        <v>16.967393878848718</v>
      </c>
      <c r="P436" s="1"/>
      <c r="Q436" s="1"/>
    </row>
    <row r="437" spans="1:17" hidden="1" x14ac:dyDescent="0.3">
      <c r="A437" s="37">
        <v>43351</v>
      </c>
      <c r="B437" s="43">
        <v>12.84</v>
      </c>
      <c r="C437" s="43"/>
      <c r="D437" s="43">
        <v>13.13</v>
      </c>
      <c r="E437" s="43"/>
      <c r="F437" s="43">
        <v>12.329012500000001</v>
      </c>
      <c r="H437" s="12">
        <v>30</v>
      </c>
      <c r="I437" s="1">
        <v>50</v>
      </c>
      <c r="J437" s="2">
        <f t="shared" si="66"/>
        <v>19.009553072625692</v>
      </c>
      <c r="K437" s="2">
        <f t="shared" si="67"/>
        <v>52.216508379888261</v>
      </c>
      <c r="L437" s="2">
        <f t="shared" ref="L437" si="74">AVERAGE(F73:F437)</f>
        <v>16.955734277945105</v>
      </c>
      <c r="P437" s="1"/>
      <c r="Q437" s="1"/>
    </row>
    <row r="438" spans="1:17" hidden="1" x14ac:dyDescent="0.3">
      <c r="A438" s="37">
        <v>43352</v>
      </c>
      <c r="B438" s="43">
        <v>8.01</v>
      </c>
      <c r="C438" s="43"/>
      <c r="D438" s="43">
        <v>33.479999999999997</v>
      </c>
      <c r="E438" s="43"/>
      <c r="F438" s="43">
        <v>12.639424444444447</v>
      </c>
      <c r="H438" s="12">
        <v>30</v>
      </c>
      <c r="I438" s="1">
        <v>50</v>
      </c>
      <c r="J438" s="2">
        <f t="shared" si="66"/>
        <v>18.991340782122897</v>
      </c>
      <c r="K438" s="2">
        <f t="shared" si="67"/>
        <v>52.234888268156425</v>
      </c>
      <c r="L438" s="2">
        <f t="shared" ref="L438" si="75">AVERAGE(F74:F438)</f>
        <v>16.940491580488612</v>
      </c>
      <c r="P438" s="1"/>
      <c r="Q438" s="1"/>
    </row>
    <row r="439" spans="1:17" hidden="1" x14ac:dyDescent="0.3">
      <c r="A439" s="37">
        <v>43353</v>
      </c>
      <c r="B439" s="43">
        <v>11.37</v>
      </c>
      <c r="C439" s="43"/>
      <c r="D439" s="43">
        <v>143.1</v>
      </c>
      <c r="E439" s="43"/>
      <c r="F439" s="43">
        <v>12.833727083333343</v>
      </c>
      <c r="H439" s="12">
        <v>30</v>
      </c>
      <c r="I439" s="1">
        <v>50</v>
      </c>
      <c r="J439" s="2">
        <f t="shared" si="66"/>
        <v>18.971424581005579</v>
      </c>
      <c r="K439" s="2">
        <f t="shared" si="67"/>
        <v>52.556452513966477</v>
      </c>
      <c r="L439" s="2">
        <f t="shared" ref="L439" si="76">AVERAGE(F75:F439)</f>
        <v>16.916195577727571</v>
      </c>
      <c r="P439" s="1"/>
      <c r="Q439" s="1"/>
    </row>
    <row r="440" spans="1:17" hidden="1" x14ac:dyDescent="0.3">
      <c r="A440" s="37">
        <v>43354</v>
      </c>
      <c r="B440" s="43">
        <v>18.47</v>
      </c>
      <c r="C440" s="43"/>
      <c r="D440" s="43">
        <v>38.24</v>
      </c>
      <c r="E440" s="43"/>
      <c r="F440" s="43">
        <v>10.429320833333325</v>
      </c>
      <c r="H440" s="12">
        <v>30</v>
      </c>
      <c r="I440" s="1">
        <v>50</v>
      </c>
      <c r="J440" s="2">
        <f t="shared" si="66"/>
        <v>18.983882681564236</v>
      </c>
      <c r="K440" s="2">
        <f t="shared" si="67"/>
        <v>52.46723463687151</v>
      </c>
      <c r="L440" s="2">
        <f t="shared" ref="L440" si="77">AVERAGE(F76:F440)</f>
        <v>16.894295941683392</v>
      </c>
      <c r="P440" s="1"/>
      <c r="Q440" s="1"/>
    </row>
    <row r="441" spans="1:17" hidden="1" x14ac:dyDescent="0.3">
      <c r="A441" s="37">
        <v>43355</v>
      </c>
      <c r="B441" s="43">
        <v>26.7</v>
      </c>
      <c r="C441" s="43"/>
      <c r="D441" s="43">
        <v>102.3</v>
      </c>
      <c r="E441" s="43"/>
      <c r="F441" s="43">
        <v>18.226279861111106</v>
      </c>
      <c r="H441" s="12">
        <v>30</v>
      </c>
      <c r="I441" s="1">
        <v>50</v>
      </c>
      <c r="J441" s="2">
        <f t="shared" si="66"/>
        <v>19.019106145251389</v>
      </c>
      <c r="K441" s="2">
        <f t="shared" si="67"/>
        <v>52.29603351955307</v>
      </c>
      <c r="L441" s="2">
        <f t="shared" ref="L441" si="78">AVERAGE(F77:F441)</f>
        <v>16.893170278614448</v>
      </c>
      <c r="P441" s="1"/>
      <c r="Q441" s="1"/>
    </row>
    <row r="442" spans="1:17" hidden="1" x14ac:dyDescent="0.3">
      <c r="A442" s="37">
        <v>43356</v>
      </c>
      <c r="B442" s="43">
        <v>20.25</v>
      </c>
      <c r="C442" s="43"/>
      <c r="D442" s="43">
        <v>52.08</v>
      </c>
      <c r="E442" s="43"/>
      <c r="F442" s="43">
        <v>30.021547916666673</v>
      </c>
      <c r="H442" s="12">
        <v>30</v>
      </c>
      <c r="I442" s="1">
        <v>50</v>
      </c>
      <c r="J442" s="2">
        <f t="shared" si="66"/>
        <v>19.015810055865913</v>
      </c>
      <c r="K442" s="2">
        <f t="shared" si="67"/>
        <v>51.913240223463696</v>
      </c>
      <c r="L442" s="2">
        <f t="shared" ref="L442" si="79">AVERAGE(F78:F442)</f>
        <v>16.901668916917661</v>
      </c>
      <c r="P442" s="1"/>
      <c r="Q442" s="1"/>
    </row>
    <row r="443" spans="1:17" hidden="1" x14ac:dyDescent="0.3">
      <c r="A443" s="37">
        <v>43357</v>
      </c>
      <c r="B443" s="43">
        <v>19.3</v>
      </c>
      <c r="C443" s="43"/>
      <c r="D443" s="43">
        <v>81.260000000000005</v>
      </c>
      <c r="E443" s="43"/>
      <c r="F443" s="43">
        <v>21.831210416666664</v>
      </c>
      <c r="H443" s="12">
        <v>30</v>
      </c>
      <c r="I443" s="1">
        <v>50</v>
      </c>
      <c r="J443" s="2">
        <f t="shared" si="66"/>
        <v>19.043882681564241</v>
      </c>
      <c r="K443" s="2">
        <f t="shared" si="67"/>
        <v>51.938268156424584</v>
      </c>
      <c r="L443" s="2">
        <f t="shared" ref="L443" si="80">AVERAGE(F79:F443)</f>
        <v>16.931280996485935</v>
      </c>
      <c r="P443" s="1"/>
      <c r="Q443" s="1"/>
    </row>
    <row r="444" spans="1:17" hidden="1" x14ac:dyDescent="0.3">
      <c r="A444" s="37">
        <v>43358</v>
      </c>
      <c r="B444" s="43">
        <v>28.29</v>
      </c>
      <c r="C444" s="43"/>
      <c r="D444" s="43">
        <v>106.68</v>
      </c>
      <c r="E444" s="43"/>
      <c r="F444" s="43">
        <v>26.860376388888895</v>
      </c>
      <c r="H444" s="12">
        <v>30</v>
      </c>
      <c r="I444" s="1">
        <v>50</v>
      </c>
      <c r="J444" s="2">
        <f t="shared" si="66"/>
        <v>19.091284916201111</v>
      </c>
      <c r="K444" s="2">
        <f t="shared" si="67"/>
        <v>51.955391061452509</v>
      </c>
      <c r="L444" s="2">
        <f t="shared" ref="L444" si="81">AVERAGE(F80:F444)</f>
        <v>16.990498997657287</v>
      </c>
      <c r="P444" s="1"/>
      <c r="Q444" s="1"/>
    </row>
    <row r="445" spans="1:17" hidden="1" x14ac:dyDescent="0.3">
      <c r="A445" s="37">
        <v>43359</v>
      </c>
      <c r="B445" s="43">
        <v>29.65</v>
      </c>
      <c r="C445" s="43"/>
      <c r="D445" s="43">
        <v>28.61</v>
      </c>
      <c r="E445" s="43"/>
      <c r="F445" s="43">
        <v>30.4930354166667</v>
      </c>
      <c r="H445" s="12">
        <v>30</v>
      </c>
      <c r="I445" s="1">
        <v>50</v>
      </c>
      <c r="J445" s="2">
        <f t="shared" si="66"/>
        <v>19.138184357541892</v>
      </c>
      <c r="K445" s="2">
        <f t="shared" si="67"/>
        <v>51.801005586592183</v>
      </c>
      <c r="L445" s="2">
        <f t="shared" ref="L445" si="82">AVERAGE(F81:F445)</f>
        <v>17.046803321201462</v>
      </c>
      <c r="P445" s="1"/>
      <c r="Q445" s="1"/>
    </row>
    <row r="446" spans="1:17" hidden="1" x14ac:dyDescent="0.3">
      <c r="A446" s="37">
        <v>43360</v>
      </c>
      <c r="B446" s="43">
        <v>25.94</v>
      </c>
      <c r="C446" s="43"/>
      <c r="D446" s="43">
        <v>36.26</v>
      </c>
      <c r="E446" s="43"/>
      <c r="F446" s="43">
        <v>19.685425000000031</v>
      </c>
      <c r="H446" s="12">
        <v>30</v>
      </c>
      <c r="I446" s="1">
        <v>50</v>
      </c>
      <c r="J446" s="2">
        <f t="shared" si="66"/>
        <v>19.156871508379879</v>
      </c>
      <c r="K446" s="2">
        <f t="shared" si="67"/>
        <v>51.859329608938545</v>
      </c>
      <c r="L446" s="2">
        <f t="shared" ref="L446" si="83">AVERAGE(F82:F446)</f>
        <v>17.040735324213511</v>
      </c>
      <c r="P446" s="1"/>
      <c r="Q446" s="1"/>
    </row>
    <row r="447" spans="1:17" hidden="1" x14ac:dyDescent="0.3">
      <c r="A447" s="37">
        <v>43361</v>
      </c>
      <c r="B447" s="43">
        <v>28.17</v>
      </c>
      <c r="C447" s="43"/>
      <c r="D447" s="43">
        <v>145.61000000000001</v>
      </c>
      <c r="E447" s="43"/>
      <c r="F447" s="43">
        <v>21.891162916666673</v>
      </c>
      <c r="H447" s="12">
        <v>30</v>
      </c>
      <c r="I447" s="1">
        <v>50</v>
      </c>
      <c r="J447" s="2">
        <f t="shared" si="66"/>
        <v>19.186061452513957</v>
      </c>
      <c r="K447" s="2">
        <f t="shared" si="67"/>
        <v>52.045670391061449</v>
      </c>
      <c r="L447" s="2">
        <f t="shared" ref="L447" si="84">AVERAGE(F83:F447)</f>
        <v>17.044323164323956</v>
      </c>
      <c r="P447" s="1"/>
      <c r="Q447" s="1"/>
    </row>
    <row r="448" spans="1:17" hidden="1" x14ac:dyDescent="0.3">
      <c r="A448" s="37">
        <v>43362</v>
      </c>
      <c r="B448" s="43">
        <v>31.27</v>
      </c>
      <c r="C448" s="43"/>
      <c r="D448" s="43">
        <v>144.07</v>
      </c>
      <c r="E448" s="43"/>
      <c r="F448" s="43">
        <v>33.768912500000006</v>
      </c>
      <c r="H448" s="12">
        <v>30</v>
      </c>
      <c r="I448" s="1">
        <v>50</v>
      </c>
      <c r="J448" s="2">
        <f t="shared" si="66"/>
        <v>19.219999999999995</v>
      </c>
      <c r="K448" s="2">
        <f t="shared" si="67"/>
        <v>52.132178770949722</v>
      </c>
      <c r="L448" s="2">
        <f t="shared" ref="L448" si="85">AVERAGE(F84:F448)</f>
        <v>17.078868081492629</v>
      </c>
      <c r="P448" s="1"/>
      <c r="Q448" s="1"/>
    </row>
    <row r="449" spans="1:17" hidden="1" x14ac:dyDescent="0.3">
      <c r="A449" s="37">
        <v>43363</v>
      </c>
      <c r="B449" s="43">
        <v>24.51</v>
      </c>
      <c r="C449" s="43"/>
      <c r="D449" s="43">
        <v>21.48</v>
      </c>
      <c r="E449" s="43"/>
      <c r="F449" s="43">
        <v>20.899524305555573</v>
      </c>
      <c r="H449" s="12">
        <v>30</v>
      </c>
      <c r="I449" s="1">
        <v>50</v>
      </c>
      <c r="J449" s="2">
        <f t="shared" si="66"/>
        <v>19.217039106145247</v>
      </c>
      <c r="K449" s="2">
        <f t="shared" si="67"/>
        <v>52.105837988826814</v>
      </c>
      <c r="L449" s="2">
        <f t="shared" ref="L449" si="86">AVERAGE(F85:F449)</f>
        <v>17.074649781208155</v>
      </c>
      <c r="P449" s="1"/>
      <c r="Q449" s="1"/>
    </row>
    <row r="450" spans="1:17" hidden="1" x14ac:dyDescent="0.3">
      <c r="A450" s="37">
        <v>43364</v>
      </c>
      <c r="B450" s="43">
        <v>21.22</v>
      </c>
      <c r="C450" s="43"/>
      <c r="D450" s="43">
        <v>29.05</v>
      </c>
      <c r="E450" s="43"/>
      <c r="F450" s="43">
        <v>18.795651805555554</v>
      </c>
      <c r="H450" s="12">
        <v>30</v>
      </c>
      <c r="I450" s="1">
        <v>50</v>
      </c>
      <c r="J450" s="2">
        <f t="shared" si="66"/>
        <v>19.23396648044692</v>
      </c>
      <c r="K450" s="2">
        <f t="shared" si="67"/>
        <v>51.886787709497213</v>
      </c>
      <c r="L450" s="2">
        <f t="shared" ref="L450" si="87">AVERAGE(F86:F450)</f>
        <v>17.100841503514047</v>
      </c>
      <c r="P450" s="1"/>
      <c r="Q450" s="1"/>
    </row>
    <row r="451" spans="1:17" hidden="1" x14ac:dyDescent="0.3">
      <c r="A451" s="37">
        <v>43365</v>
      </c>
      <c r="B451" s="43">
        <v>25.18</v>
      </c>
      <c r="C451" s="43"/>
      <c r="D451" s="43">
        <v>34.799999999999997</v>
      </c>
      <c r="E451" s="43"/>
      <c r="F451" s="43">
        <v>24.507963888888881</v>
      </c>
      <c r="H451" s="12">
        <v>30</v>
      </c>
      <c r="I451" s="1">
        <v>50</v>
      </c>
      <c r="J451" s="2">
        <f t="shared" si="66"/>
        <v>19.257486033519545</v>
      </c>
      <c r="K451" s="2">
        <f t="shared" si="67"/>
        <v>51.587486033519561</v>
      </c>
      <c r="L451" s="2">
        <f t="shared" ref="L451" si="88">AVERAGE(F87:F451)</f>
        <v>17.12308511428094</v>
      </c>
      <c r="P451" s="1"/>
      <c r="Q451" s="1"/>
    </row>
    <row r="452" spans="1:17" hidden="1" x14ac:dyDescent="0.3">
      <c r="A452" s="37">
        <v>43366</v>
      </c>
      <c r="B452" s="43">
        <v>26.24</v>
      </c>
      <c r="C452" s="43"/>
      <c r="D452" s="43">
        <v>32.840000000000003</v>
      </c>
      <c r="E452" s="43"/>
      <c r="F452" s="43">
        <v>19.552147916666659</v>
      </c>
      <c r="H452" s="12">
        <v>30</v>
      </c>
      <c r="I452" s="1">
        <v>50</v>
      </c>
      <c r="J452" s="2">
        <f t="shared" si="66"/>
        <v>19.262206703910607</v>
      </c>
      <c r="K452" s="2">
        <f t="shared" si="67"/>
        <v>51.42458100558661</v>
      </c>
      <c r="L452" s="2">
        <f t="shared" ref="L452" si="89">AVERAGE(F88:F452)</f>
        <v>17.11753600892558</v>
      </c>
      <c r="P452" s="1"/>
      <c r="Q452" s="1"/>
    </row>
    <row r="453" spans="1:17" hidden="1" x14ac:dyDescent="0.3">
      <c r="A453" s="37">
        <v>43367</v>
      </c>
      <c r="B453" s="43">
        <v>15.05</v>
      </c>
      <c r="C453" s="43"/>
      <c r="D453" s="43">
        <v>13.82</v>
      </c>
      <c r="E453" s="43"/>
      <c r="F453" s="43">
        <v>14.766680555555565</v>
      </c>
      <c r="H453" s="12">
        <v>30</v>
      </c>
      <c r="I453" s="1">
        <v>50</v>
      </c>
      <c r="J453" s="2">
        <f t="shared" si="66"/>
        <v>19.206759776536305</v>
      </c>
      <c r="K453" s="2">
        <f t="shared" si="67"/>
        <v>51.259525139664817</v>
      </c>
      <c r="L453" s="2">
        <f t="shared" ref="L453" si="90">AVERAGE(F89:F453)</f>
        <v>17.062781295879201</v>
      </c>
      <c r="P453" s="1"/>
      <c r="Q453" s="1"/>
    </row>
    <row r="454" spans="1:17" hidden="1" x14ac:dyDescent="0.3">
      <c r="A454" s="37">
        <v>43368</v>
      </c>
      <c r="B454" s="43">
        <v>12.13</v>
      </c>
      <c r="C454" s="43"/>
      <c r="D454" s="43">
        <v>10.83</v>
      </c>
      <c r="E454" s="43"/>
      <c r="F454" s="43">
        <v>10.554257638888881</v>
      </c>
      <c r="H454" s="12">
        <v>30</v>
      </c>
      <c r="I454" s="1">
        <v>50</v>
      </c>
      <c r="J454" s="2">
        <f t="shared" si="66"/>
        <v>19.173463687150829</v>
      </c>
      <c r="K454" s="2">
        <f t="shared" si="67"/>
        <v>51.046229050279351</v>
      </c>
      <c r="L454" s="2">
        <f t="shared" ref="L454" si="91">AVERAGE(F90:F454)</f>
        <v>17.012493781281268</v>
      </c>
      <c r="P454" s="1"/>
      <c r="Q454" s="1"/>
    </row>
    <row r="455" spans="1:17" hidden="1" x14ac:dyDescent="0.3">
      <c r="A455" s="37">
        <v>43369</v>
      </c>
      <c r="B455" s="43">
        <v>13.32</v>
      </c>
      <c r="C455" s="43"/>
      <c r="D455" s="43">
        <v>13.73</v>
      </c>
      <c r="E455" s="43"/>
      <c r="F455" s="43">
        <v>11.177309027777758</v>
      </c>
      <c r="H455" s="12">
        <v>30</v>
      </c>
      <c r="I455" s="1">
        <v>50</v>
      </c>
      <c r="J455" s="2">
        <f t="shared" si="66"/>
        <v>19.148100558659209</v>
      </c>
      <c r="K455" s="2">
        <f t="shared" si="67"/>
        <v>50.931201117318452</v>
      </c>
      <c r="L455" s="2">
        <f t="shared" ref="L455" si="92">AVERAGE(F91:F455)</f>
        <v>16.964077291875196</v>
      </c>
      <c r="P455" s="1"/>
      <c r="Q455" s="1"/>
    </row>
    <row r="456" spans="1:17" hidden="1" x14ac:dyDescent="0.3">
      <c r="A456" s="37">
        <v>43370</v>
      </c>
      <c r="B456" s="43">
        <v>7.25</v>
      </c>
      <c r="C456" s="43"/>
      <c r="D456" s="43">
        <v>22.19</v>
      </c>
      <c r="E456" s="43"/>
      <c r="F456" s="43">
        <v>9.3488837499999899</v>
      </c>
      <c r="H456" s="12">
        <v>30</v>
      </c>
      <c r="I456" s="1">
        <v>50</v>
      </c>
      <c r="J456" s="2">
        <f t="shared" si="66"/>
        <v>19.056033519553065</v>
      </c>
      <c r="K456" s="2">
        <f t="shared" si="67"/>
        <v>50.888268156424601</v>
      </c>
      <c r="L456" s="2">
        <f t="shared" ref="L456" si="93">AVERAGE(F92:F456)</f>
        <v>16.900560426259577</v>
      </c>
      <c r="P456" s="1"/>
      <c r="Q456" s="1"/>
    </row>
    <row r="457" spans="1:17" hidden="1" x14ac:dyDescent="0.3">
      <c r="A457" s="37">
        <v>43371</v>
      </c>
      <c r="B457" s="43">
        <v>14.03</v>
      </c>
      <c r="C457" s="43"/>
      <c r="D457" s="43">
        <v>113.9</v>
      </c>
      <c r="E457" s="43"/>
      <c r="F457" s="43">
        <v>11.895945833333347</v>
      </c>
      <c r="H457" s="12">
        <v>30</v>
      </c>
      <c r="I457" s="1">
        <v>50</v>
      </c>
      <c r="J457" s="2">
        <f t="shared" si="66"/>
        <v>19.016005586592168</v>
      </c>
      <c r="K457" s="2">
        <f t="shared" si="67"/>
        <v>50.902960893854775</v>
      </c>
      <c r="L457" s="2">
        <f t="shared" ref="L457" si="94">AVERAGE(F93:F457)</f>
        <v>16.849797500834161</v>
      </c>
      <c r="P457" s="1"/>
      <c r="Q457" s="1"/>
    </row>
    <row r="458" spans="1:17" hidden="1" x14ac:dyDescent="0.3">
      <c r="A458" s="37">
        <v>43372</v>
      </c>
      <c r="B458" s="43">
        <v>17.27</v>
      </c>
      <c r="C458" s="43"/>
      <c r="D458" s="43">
        <v>31.81</v>
      </c>
      <c r="E458" s="43"/>
      <c r="F458" s="43">
        <v>18.815268055555553</v>
      </c>
      <c r="H458" s="12">
        <v>30</v>
      </c>
      <c r="I458" s="1">
        <v>50</v>
      </c>
      <c r="J458" s="2">
        <f t="shared" si="66"/>
        <v>19.036229050279321</v>
      </c>
      <c r="K458" s="2">
        <f t="shared" si="67"/>
        <v>50.80653631284919</v>
      </c>
      <c r="L458" s="2">
        <f t="shared" ref="L458" si="95">AVERAGE(F94:F458)</f>
        <v>16.853747254754747</v>
      </c>
      <c r="P458" s="1"/>
      <c r="Q458" s="1"/>
    </row>
    <row r="459" spans="1:17" hidden="1" x14ac:dyDescent="0.3">
      <c r="A459" s="37">
        <v>43373</v>
      </c>
      <c r="B459" s="43">
        <v>15.81</v>
      </c>
      <c r="C459" s="43"/>
      <c r="D459" s="43">
        <v>15.26</v>
      </c>
      <c r="E459" s="43"/>
      <c r="F459" s="43">
        <v>15.135560347222212</v>
      </c>
      <c r="H459" s="12">
        <v>30</v>
      </c>
      <c r="I459" s="1">
        <v>50</v>
      </c>
      <c r="J459" s="2">
        <f t="shared" si="66"/>
        <v>19.047374301675969</v>
      </c>
      <c r="K459" s="2">
        <f t="shared" si="67"/>
        <v>50.632849162011198</v>
      </c>
      <c r="L459" s="2">
        <f t="shared" ref="L459" si="96">AVERAGE(F95:F459)</f>
        <v>16.831331520061724</v>
      </c>
      <c r="P459" s="1"/>
      <c r="Q459" s="1"/>
    </row>
    <row r="460" spans="1:17" hidden="1" x14ac:dyDescent="0.3">
      <c r="A460" s="37">
        <v>43374</v>
      </c>
      <c r="B460" s="43">
        <v>17.95</v>
      </c>
      <c r="C460" s="43"/>
      <c r="D460" s="43">
        <v>12.79</v>
      </c>
      <c r="E460" s="43"/>
      <c r="F460" s="43">
        <v>11.6</v>
      </c>
      <c r="H460" s="12">
        <v>30</v>
      </c>
      <c r="I460" s="1">
        <v>50</v>
      </c>
      <c r="J460" s="2">
        <f t="shared" si="66"/>
        <v>19.046592178770943</v>
      </c>
      <c r="K460" s="2">
        <f t="shared" si="67"/>
        <v>50.577653631284932</v>
      </c>
      <c r="L460" s="2">
        <f t="shared" ref="L460" si="97">AVERAGE(F96:F460)</f>
        <v>16.794394583124788</v>
      </c>
      <c r="P460" s="1"/>
      <c r="Q460" s="1"/>
    </row>
    <row r="461" spans="1:17" hidden="1" x14ac:dyDescent="0.3">
      <c r="A461" s="37">
        <v>43375</v>
      </c>
      <c r="B461" s="43">
        <v>20.45</v>
      </c>
      <c r="C461" s="43"/>
      <c r="D461" s="43">
        <v>21.96</v>
      </c>
      <c r="E461" s="43"/>
      <c r="F461" s="43">
        <v>14.4</v>
      </c>
      <c r="H461" s="12">
        <v>30</v>
      </c>
      <c r="I461" s="1">
        <v>50</v>
      </c>
      <c r="J461" s="2">
        <f t="shared" si="66"/>
        <v>19.016675977653623</v>
      </c>
      <c r="K461" s="2">
        <f t="shared" si="67"/>
        <v>50.507988826815655</v>
      </c>
      <c r="L461" s="2">
        <f t="shared" ref="L461" si="98">AVERAGE(F97:F461)</f>
        <v>16.770070258800462</v>
      </c>
      <c r="P461" s="1"/>
      <c r="Q461" s="1"/>
    </row>
    <row r="462" spans="1:17" hidden="1" x14ac:dyDescent="0.3">
      <c r="A462" s="37">
        <v>43376</v>
      </c>
      <c r="B462" s="43">
        <v>23.7</v>
      </c>
      <c r="C462" s="43"/>
      <c r="D462" s="43">
        <v>29.02</v>
      </c>
      <c r="E462" s="43"/>
      <c r="F462" s="43">
        <v>18.899999999999999</v>
      </c>
      <c r="H462" s="12">
        <v>30</v>
      </c>
      <c r="I462" s="1">
        <v>50</v>
      </c>
      <c r="J462" s="2">
        <f t="shared" si="66"/>
        <v>19.007178770949711</v>
      </c>
      <c r="K462" s="2">
        <f t="shared" si="67"/>
        <v>50.478994413407854</v>
      </c>
      <c r="L462" s="2">
        <f t="shared" ref="L462" si="99">AVERAGE(F98:F462)</f>
        <v>16.764965153695357</v>
      </c>
      <c r="P462" s="1"/>
      <c r="Q462" s="1"/>
    </row>
    <row r="463" spans="1:17" hidden="1" x14ac:dyDescent="0.3">
      <c r="A463" s="37">
        <v>43377</v>
      </c>
      <c r="B463" s="43">
        <v>28.03</v>
      </c>
      <c r="C463" s="43"/>
      <c r="D463" s="43">
        <v>21.14</v>
      </c>
      <c r="E463" s="43"/>
      <c r="F463" s="43">
        <v>16.100000000000001</v>
      </c>
      <c r="H463" s="12">
        <v>30</v>
      </c>
      <c r="I463" s="1">
        <v>50</v>
      </c>
      <c r="J463" s="2">
        <f t="shared" si="66"/>
        <v>19.028072625698314</v>
      </c>
      <c r="K463" s="2">
        <f t="shared" si="67"/>
        <v>50.415083798882705</v>
      </c>
      <c r="L463" s="2">
        <f t="shared" ref="L463" si="100">AVERAGE(F99:F463)</f>
        <v>16.757757946488152</v>
      </c>
      <c r="P463" s="1"/>
      <c r="Q463" s="1"/>
    </row>
    <row r="464" spans="1:17" hidden="1" x14ac:dyDescent="0.3">
      <c r="A464" s="37">
        <v>43378</v>
      </c>
      <c r="B464" s="43">
        <v>7.85</v>
      </c>
      <c r="C464" s="43"/>
      <c r="D464" s="43">
        <v>3.28</v>
      </c>
      <c r="E464" s="43"/>
      <c r="F464" s="43">
        <v>6.05</v>
      </c>
      <c r="H464" s="12">
        <v>30</v>
      </c>
      <c r="I464" s="1">
        <v>50</v>
      </c>
      <c r="J464" s="2">
        <f t="shared" si="66"/>
        <v>19.011452513966471</v>
      </c>
      <c r="K464" s="2">
        <f t="shared" si="67"/>
        <v>50.379553072625718</v>
      </c>
      <c r="L464" s="2">
        <f t="shared" ref="L464" si="101">AVERAGE(F100:F464)</f>
        <v>16.733884072614281</v>
      </c>
      <c r="P464" s="1"/>
      <c r="Q464" s="1"/>
    </row>
    <row r="465" spans="1:17" hidden="1" x14ac:dyDescent="0.3">
      <c r="A465" s="37">
        <v>43379</v>
      </c>
      <c r="B465" s="43">
        <v>8.0399999999999991</v>
      </c>
      <c r="C465" s="43"/>
      <c r="D465" s="43">
        <v>6.44</v>
      </c>
      <c r="E465" s="43"/>
      <c r="F465" s="43">
        <v>5.78</v>
      </c>
      <c r="H465" s="12">
        <v>30</v>
      </c>
      <c r="I465" s="1">
        <v>50</v>
      </c>
      <c r="J465" s="2">
        <f t="shared" si="66"/>
        <v>18.978184357541888</v>
      </c>
      <c r="K465" s="2">
        <f t="shared" si="67"/>
        <v>50.314329608938564</v>
      </c>
      <c r="L465" s="2">
        <f t="shared" ref="L465" si="102">AVERAGE(F101:F465)</f>
        <v>16.667757946488155</v>
      </c>
      <c r="P465" s="1"/>
      <c r="Q465" s="1"/>
    </row>
    <row r="466" spans="1:17" hidden="1" x14ac:dyDescent="0.3">
      <c r="A466" s="37">
        <v>43380</v>
      </c>
      <c r="B466" s="43">
        <v>11.75</v>
      </c>
      <c r="C466" s="43"/>
      <c r="D466" s="43">
        <v>19.16</v>
      </c>
      <c r="E466" s="43"/>
      <c r="F466" s="43">
        <v>8.6999999999999993</v>
      </c>
      <c r="H466" s="12">
        <v>30</v>
      </c>
      <c r="I466" s="1">
        <v>50</v>
      </c>
      <c r="J466" s="2">
        <f t="shared" si="66"/>
        <v>18.962625698324011</v>
      </c>
      <c r="K466" s="2">
        <f t="shared" si="67"/>
        <v>50.323212290502802</v>
      </c>
      <c r="L466" s="2">
        <f t="shared" ref="L466" si="103">AVERAGE(F102:F466)</f>
        <v>16.637727916458125</v>
      </c>
      <c r="P466" s="1"/>
      <c r="Q466" s="1"/>
    </row>
    <row r="467" spans="1:17" hidden="1" x14ac:dyDescent="0.3">
      <c r="A467" s="37">
        <v>43381</v>
      </c>
      <c r="B467" s="43">
        <v>8.2899999999999991</v>
      </c>
      <c r="C467" s="43"/>
      <c r="D467" s="43">
        <v>11.43</v>
      </c>
      <c r="E467" s="43"/>
      <c r="F467" s="43">
        <v>7.08</v>
      </c>
      <c r="H467" s="12">
        <v>30</v>
      </c>
      <c r="I467" s="1">
        <v>50</v>
      </c>
      <c r="J467" s="2">
        <f t="shared" si="66"/>
        <v>18.934469273743005</v>
      </c>
      <c r="K467" s="2">
        <f t="shared" si="67"/>
        <v>50.261145251396663</v>
      </c>
      <c r="L467" s="2">
        <f t="shared" ref="L467" si="104">AVERAGE(F103:F467)</f>
        <v>16.603433622163831</v>
      </c>
      <c r="P467" s="1"/>
      <c r="Q467" s="1"/>
    </row>
    <row r="468" spans="1:17" hidden="1" x14ac:dyDescent="0.3">
      <c r="A468" s="37">
        <v>43382</v>
      </c>
      <c r="B468" s="43">
        <v>14.65</v>
      </c>
      <c r="C468" s="43"/>
      <c r="D468" s="43" t="s">
        <v>3</v>
      </c>
      <c r="E468" s="43"/>
      <c r="F468" s="43">
        <v>17.8</v>
      </c>
      <c r="H468" s="12">
        <v>30</v>
      </c>
      <c r="I468" s="1">
        <v>50</v>
      </c>
      <c r="J468" s="2">
        <f t="shared" si="66"/>
        <v>18.94164804469273</v>
      </c>
      <c r="K468" s="2">
        <f t="shared" si="67"/>
        <v>50.159635854341751</v>
      </c>
      <c r="L468" s="2">
        <f t="shared" ref="L468" si="105">AVERAGE(F104:F468)</f>
        <v>16.613944132674341</v>
      </c>
      <c r="P468" s="1"/>
      <c r="Q468" s="1"/>
    </row>
    <row r="469" spans="1:17" hidden="1" x14ac:dyDescent="0.3">
      <c r="A469" s="37">
        <v>43383</v>
      </c>
      <c r="B469" s="43">
        <v>17.34</v>
      </c>
      <c r="C469" s="43"/>
      <c r="D469" s="43">
        <v>58.8</v>
      </c>
      <c r="E469" s="43"/>
      <c r="F469" s="43">
        <v>14</v>
      </c>
      <c r="H469" s="12">
        <v>30</v>
      </c>
      <c r="I469" s="1">
        <v>50</v>
      </c>
      <c r="J469" s="2">
        <f t="shared" si="66"/>
        <v>18.914860335195524</v>
      </c>
      <c r="K469" s="2">
        <f t="shared" si="67"/>
        <v>50.237058823529424</v>
      </c>
      <c r="L469" s="2">
        <f t="shared" ref="L469" si="106">AVERAGE(F105:F469)</f>
        <v>16.570700889431095</v>
      </c>
      <c r="P469" s="1"/>
      <c r="Q469" s="1"/>
    </row>
    <row r="470" spans="1:17" hidden="1" x14ac:dyDescent="0.3">
      <c r="A470" s="37">
        <v>43384</v>
      </c>
      <c r="B470" s="43">
        <v>7.59</v>
      </c>
      <c r="C470" s="43"/>
      <c r="D470" s="43">
        <v>8.27</v>
      </c>
      <c r="E470" s="43"/>
      <c r="F470" s="43">
        <v>5.44</v>
      </c>
      <c r="H470" s="12">
        <v>30</v>
      </c>
      <c r="I470" s="1">
        <v>50</v>
      </c>
      <c r="J470" s="2">
        <f t="shared" si="66"/>
        <v>18.883072625698318</v>
      </c>
      <c r="K470" s="2">
        <f t="shared" si="67"/>
        <v>50.052212885154063</v>
      </c>
      <c r="L470" s="2">
        <f t="shared" ref="L470" si="107">AVERAGE(F106:F470)</f>
        <v>16.537487676217882</v>
      </c>
      <c r="P470" s="1"/>
      <c r="Q470" s="1"/>
    </row>
    <row r="471" spans="1:17" hidden="1" x14ac:dyDescent="0.3">
      <c r="A471" s="37">
        <v>43385</v>
      </c>
      <c r="B471" s="43">
        <v>8.8800000000000008</v>
      </c>
      <c r="C471" s="43"/>
      <c r="D471" s="43">
        <v>14.14</v>
      </c>
      <c r="E471" s="43"/>
      <c r="F471" s="43">
        <v>7.51</v>
      </c>
      <c r="H471" s="12">
        <v>30</v>
      </c>
      <c r="I471" s="1">
        <v>50</v>
      </c>
      <c r="J471" s="2">
        <f t="shared" si="66"/>
        <v>18.875279329608933</v>
      </c>
      <c r="K471" s="2">
        <f t="shared" si="67"/>
        <v>49.877703081232497</v>
      </c>
      <c r="L471" s="2">
        <f t="shared" ref="L471" si="108">AVERAGE(F107:F471)</f>
        <v>16.520400589130794</v>
      </c>
      <c r="P471" s="1"/>
      <c r="Q471" s="1"/>
    </row>
    <row r="472" spans="1:17" hidden="1" x14ac:dyDescent="0.3">
      <c r="A472" s="37">
        <v>43386</v>
      </c>
      <c r="B472" s="43">
        <v>11.02</v>
      </c>
      <c r="C472" s="43"/>
      <c r="D472" s="43">
        <v>9.57</v>
      </c>
      <c r="E472" s="43"/>
      <c r="F472" s="43">
        <v>6.55</v>
      </c>
      <c r="H472" s="12">
        <v>30</v>
      </c>
      <c r="I472" s="1">
        <v>50</v>
      </c>
      <c r="J472" s="2">
        <f t="shared" si="66"/>
        <v>18.830446927374297</v>
      </c>
      <c r="K472" s="2">
        <f t="shared" si="67"/>
        <v>49.774089635854338</v>
      </c>
      <c r="L472" s="2">
        <f t="shared" ref="L472" si="109">AVERAGE(F108:F472)</f>
        <v>16.46649668522689</v>
      </c>
      <c r="P472" s="1"/>
      <c r="Q472" s="1"/>
    </row>
    <row r="473" spans="1:17" hidden="1" x14ac:dyDescent="0.3">
      <c r="A473" s="37">
        <v>43387</v>
      </c>
      <c r="B473" s="43">
        <v>11.5</v>
      </c>
      <c r="C473" s="43"/>
      <c r="D473" s="43">
        <v>9.44</v>
      </c>
      <c r="E473" s="43"/>
      <c r="F473" s="43">
        <v>10</v>
      </c>
      <c r="H473" s="12">
        <v>30</v>
      </c>
      <c r="I473" s="1">
        <v>50</v>
      </c>
      <c r="J473" s="2">
        <f t="shared" si="66"/>
        <v>18.818547486033516</v>
      </c>
      <c r="K473" s="2">
        <f t="shared" si="67"/>
        <v>49.757310924369747</v>
      </c>
      <c r="L473" s="2">
        <f t="shared" ref="L473" si="110">AVERAGE(F109:F473)</f>
        <v>16.445475664205869</v>
      </c>
      <c r="P473" s="1"/>
      <c r="Q473" s="1"/>
    </row>
    <row r="474" spans="1:17" hidden="1" x14ac:dyDescent="0.3">
      <c r="A474" s="37">
        <v>43388</v>
      </c>
      <c r="B474" s="43">
        <v>12.87</v>
      </c>
      <c r="C474" s="43"/>
      <c r="D474" s="43">
        <v>10.23</v>
      </c>
      <c r="E474" s="43"/>
      <c r="F474" s="43">
        <v>9.91</v>
      </c>
      <c r="H474" s="12">
        <v>30</v>
      </c>
      <c r="I474" s="1">
        <v>50</v>
      </c>
      <c r="J474" s="2">
        <f t="shared" si="66"/>
        <v>18.826284916201114</v>
      </c>
      <c r="K474" s="2">
        <f t="shared" si="67"/>
        <v>49.758319327731087</v>
      </c>
      <c r="L474" s="2">
        <f t="shared" ref="L474" si="111">AVERAGE(F110:F474)</f>
        <v>16.452472661202865</v>
      </c>
      <c r="P474" s="1"/>
      <c r="Q474" s="1"/>
    </row>
    <row r="475" spans="1:17" hidden="1" x14ac:dyDescent="0.3">
      <c r="A475" s="37">
        <v>43389</v>
      </c>
      <c r="B475" s="43">
        <v>15.57</v>
      </c>
      <c r="C475" s="43"/>
      <c r="D475" s="43">
        <v>11.51</v>
      </c>
      <c r="E475" s="43"/>
      <c r="F475" s="43">
        <v>9.43</v>
      </c>
      <c r="H475" s="12">
        <v>30</v>
      </c>
      <c r="I475" s="1">
        <v>50</v>
      </c>
      <c r="J475" s="2">
        <f t="shared" si="66"/>
        <v>18.79966480446927</v>
      </c>
      <c r="K475" s="2">
        <f t="shared" si="67"/>
        <v>49.744313725490187</v>
      </c>
      <c r="L475" s="2">
        <f t="shared" ref="L475" si="112">AVERAGE(F111:F475)</f>
        <v>16.441751940482145</v>
      </c>
      <c r="P475" s="1"/>
      <c r="Q475" s="1"/>
    </row>
    <row r="476" spans="1:17" hidden="1" x14ac:dyDescent="0.3">
      <c r="A476" s="37">
        <v>43390</v>
      </c>
      <c r="B476" s="43">
        <v>17.61</v>
      </c>
      <c r="C476" s="43"/>
      <c r="D476" s="43">
        <v>27.86</v>
      </c>
      <c r="E476" s="43"/>
      <c r="F476" s="43">
        <v>14.5</v>
      </c>
      <c r="H476" s="12">
        <v>30</v>
      </c>
      <c r="I476" s="1">
        <v>50</v>
      </c>
      <c r="J476" s="2">
        <f t="shared" si="66"/>
        <v>18.801145251396644</v>
      </c>
      <c r="K476" s="2">
        <f t="shared" si="67"/>
        <v>49.749299719887944</v>
      </c>
      <c r="L476" s="2">
        <f t="shared" ref="L476" si="113">AVERAGE(F112:F476)</f>
        <v>16.446556745286951</v>
      </c>
      <c r="P476" s="1"/>
      <c r="Q476" s="1"/>
    </row>
    <row r="477" spans="1:17" hidden="1" x14ac:dyDescent="0.3">
      <c r="A477" s="37">
        <v>43391</v>
      </c>
      <c r="B477" s="43">
        <v>15.9</v>
      </c>
      <c r="C477" s="43"/>
      <c r="D477" s="43" t="s">
        <v>3</v>
      </c>
      <c r="E477" s="43"/>
      <c r="F477" s="43" t="s">
        <v>3</v>
      </c>
      <c r="H477" s="12">
        <v>30</v>
      </c>
      <c r="I477" s="1">
        <v>50</v>
      </c>
      <c r="J477" s="2">
        <f t="shared" si="66"/>
        <v>18.794664804469271</v>
      </c>
      <c r="K477" s="2">
        <f t="shared" si="67"/>
        <v>49.828679775280897</v>
      </c>
      <c r="L477" s="2">
        <f t="shared" ref="L477" si="114">AVERAGE(F113:F477)</f>
        <v>16.455431916206489</v>
      </c>
      <c r="P477" s="1"/>
      <c r="Q477" s="1"/>
    </row>
    <row r="478" spans="1:17" hidden="1" x14ac:dyDescent="0.3">
      <c r="A478" s="37">
        <v>43392</v>
      </c>
      <c r="B478" s="43">
        <v>18.489999999999998</v>
      </c>
      <c r="C478" s="43"/>
      <c r="D478" s="43">
        <v>49.2</v>
      </c>
      <c r="E478" s="43"/>
      <c r="F478" s="43" t="s">
        <v>3</v>
      </c>
      <c r="H478" s="12">
        <v>30</v>
      </c>
      <c r="I478" s="1">
        <v>50</v>
      </c>
      <c r="J478" s="2">
        <f t="shared" si="66"/>
        <v>18.799916201117316</v>
      </c>
      <c r="K478" s="2">
        <f t="shared" si="67"/>
        <v>49.750308988764047</v>
      </c>
      <c r="L478" s="2">
        <f t="shared" ref="L478" si="115">AVERAGE(F114:F478)</f>
        <v>16.446233825318895</v>
      </c>
      <c r="P478" s="1"/>
      <c r="Q478" s="1"/>
    </row>
    <row r="479" spans="1:17" hidden="1" x14ac:dyDescent="0.3">
      <c r="A479" s="37">
        <v>43393</v>
      </c>
      <c r="B479" s="43">
        <v>12.98</v>
      </c>
      <c r="C479" s="43"/>
      <c r="D479" s="43">
        <v>23.86</v>
      </c>
      <c r="E479" s="43"/>
      <c r="F479" s="43" t="s">
        <v>3</v>
      </c>
      <c r="H479" s="12">
        <v>30</v>
      </c>
      <c r="I479" s="1">
        <v>50</v>
      </c>
      <c r="J479" s="2">
        <f t="shared" si="66"/>
        <v>18.809134078212281</v>
      </c>
      <c r="K479" s="2">
        <f t="shared" si="67"/>
        <v>49.612443820224719</v>
      </c>
      <c r="L479" s="2">
        <f t="shared" ref="L479" si="116">AVERAGE(F115:F479)</f>
        <v>16.413949685395618</v>
      </c>
      <c r="P479" s="1"/>
      <c r="Q479" s="1"/>
    </row>
    <row r="480" spans="1:17" hidden="1" x14ac:dyDescent="0.3">
      <c r="A480" s="37">
        <v>43394</v>
      </c>
      <c r="B480" s="43">
        <v>13.92</v>
      </c>
      <c r="C480" s="43"/>
      <c r="D480" s="43">
        <v>18.809999999999999</v>
      </c>
      <c r="E480" s="43"/>
      <c r="F480" s="43" t="s">
        <v>3</v>
      </c>
      <c r="H480" s="12">
        <v>30</v>
      </c>
      <c r="I480" s="1">
        <v>50</v>
      </c>
      <c r="J480" s="2">
        <f t="shared" si="66"/>
        <v>18.800949720670385</v>
      </c>
      <c r="K480" s="2">
        <f t="shared" si="67"/>
        <v>49.622612359550565</v>
      </c>
      <c r="L480" s="2">
        <f t="shared" ref="L480" si="117">AVERAGE(F116:F480)</f>
        <v>16.417943453436337</v>
      </c>
      <c r="P480" s="1"/>
      <c r="Q480" s="1"/>
    </row>
    <row r="481" spans="1:17" hidden="1" x14ac:dyDescent="0.3">
      <c r="A481" s="37">
        <v>43395</v>
      </c>
      <c r="B481" s="43">
        <v>20.8</v>
      </c>
      <c r="C481" s="43"/>
      <c r="D481" s="43">
        <v>19.23</v>
      </c>
      <c r="E481" s="43"/>
      <c r="F481" s="43" t="s">
        <v>3</v>
      </c>
      <c r="H481" s="12">
        <v>30</v>
      </c>
      <c r="I481" s="1">
        <v>50</v>
      </c>
      <c r="J481" s="2">
        <f t="shared" si="66"/>
        <v>18.828240223463684</v>
      </c>
      <c r="K481" s="2">
        <f t="shared" si="67"/>
        <v>49.63176966292135</v>
      </c>
      <c r="L481" s="2">
        <f t="shared" ref="L481" si="118">AVERAGE(F117:F481)</f>
        <v>16.437998159087059</v>
      </c>
      <c r="P481" s="1"/>
      <c r="Q481" s="1"/>
    </row>
    <row r="482" spans="1:17" hidden="1" x14ac:dyDescent="0.3">
      <c r="A482" s="37">
        <v>43396</v>
      </c>
      <c r="B482" s="43">
        <v>18.02</v>
      </c>
      <c r="C482" s="43"/>
      <c r="D482" s="43">
        <v>47.8</v>
      </c>
      <c r="E482" s="43"/>
      <c r="F482" s="43">
        <v>13.3</v>
      </c>
      <c r="H482" s="12">
        <v>30</v>
      </c>
      <c r="I482" s="1">
        <v>50</v>
      </c>
      <c r="J482" s="2">
        <f t="shared" si="66"/>
        <v>18.851089385474857</v>
      </c>
      <c r="K482" s="2">
        <f t="shared" si="67"/>
        <v>49.741264044943819</v>
      </c>
      <c r="L482" s="2">
        <f t="shared" ref="L482" si="119">AVERAGE(F118:F482)</f>
        <v>16.453699378599254</v>
      </c>
      <c r="P482" s="1"/>
      <c r="Q482" s="1"/>
    </row>
    <row r="483" spans="1:17" hidden="1" x14ac:dyDescent="0.3">
      <c r="A483" s="37">
        <v>43397</v>
      </c>
      <c r="B483" s="43">
        <v>26.74</v>
      </c>
      <c r="C483" s="43"/>
      <c r="D483" s="43">
        <v>39.99</v>
      </c>
      <c r="E483" s="43"/>
      <c r="F483" s="43">
        <v>27</v>
      </c>
      <c r="H483" s="12">
        <v>30</v>
      </c>
      <c r="I483" s="1">
        <v>50</v>
      </c>
      <c r="J483" s="2">
        <f t="shared" si="66"/>
        <v>18.897234636871502</v>
      </c>
      <c r="K483" s="2">
        <f t="shared" si="67"/>
        <v>49.777500000000003</v>
      </c>
      <c r="L483" s="2">
        <f t="shared" ref="L483" si="120">AVERAGE(F119:F483)</f>
        <v>16.50705303713584</v>
      </c>
      <c r="P483" s="1"/>
      <c r="Q483" s="1"/>
    </row>
    <row r="484" spans="1:17" hidden="1" x14ac:dyDescent="0.3">
      <c r="A484" s="37">
        <v>43398</v>
      </c>
      <c r="B484" s="43">
        <v>17.5</v>
      </c>
      <c r="C484" s="43"/>
      <c r="D484" s="43">
        <v>16.96</v>
      </c>
      <c r="E484" s="43"/>
      <c r="F484" s="43">
        <v>15.9</v>
      </c>
      <c r="H484" s="12">
        <v>30</v>
      </c>
      <c r="I484" s="1">
        <v>50</v>
      </c>
      <c r="J484" s="2">
        <f t="shared" si="66"/>
        <v>18.916368715083795</v>
      </c>
      <c r="K484" s="2">
        <f t="shared" si="67"/>
        <v>49.417837078651687</v>
      </c>
      <c r="L484" s="2">
        <f t="shared" ref="L484" si="121">AVERAGE(F120:F484)</f>
        <v>16.515589622501693</v>
      </c>
      <c r="P484" s="1"/>
      <c r="Q484" s="1"/>
    </row>
    <row r="485" spans="1:17" hidden="1" x14ac:dyDescent="0.3">
      <c r="A485" s="37">
        <v>43399</v>
      </c>
      <c r="B485" s="43">
        <v>25.05</v>
      </c>
      <c r="C485" s="43"/>
      <c r="D485" s="43">
        <v>33.42</v>
      </c>
      <c r="E485" s="43"/>
      <c r="F485" s="43">
        <v>21.5</v>
      </c>
      <c r="H485" s="12">
        <v>30</v>
      </c>
      <c r="I485" s="1">
        <v>50</v>
      </c>
      <c r="J485" s="2">
        <f t="shared" si="66"/>
        <v>18.933743016759774</v>
      </c>
      <c r="K485" s="2">
        <f t="shared" si="67"/>
        <v>49.331966292134823</v>
      </c>
      <c r="L485" s="2">
        <f t="shared" ref="L485" si="122">AVERAGE(F121:F485)</f>
        <v>16.525650598111451</v>
      </c>
      <c r="P485" s="1"/>
      <c r="Q485" s="1"/>
    </row>
    <row r="486" spans="1:17" hidden="1" x14ac:dyDescent="0.3">
      <c r="A486" s="37">
        <v>43400</v>
      </c>
      <c r="B486" s="43">
        <v>23.6</v>
      </c>
      <c r="C486" s="43"/>
      <c r="D486" s="43">
        <v>30.93</v>
      </c>
      <c r="E486" s="43"/>
      <c r="F486" s="43">
        <v>24.1</v>
      </c>
      <c r="H486" s="12">
        <v>30</v>
      </c>
      <c r="I486" s="1">
        <v>50</v>
      </c>
      <c r="J486" s="2">
        <f t="shared" si="66"/>
        <v>18.962346368715078</v>
      </c>
      <c r="K486" s="2">
        <f t="shared" si="67"/>
        <v>49.341713483146059</v>
      </c>
      <c r="L486" s="2">
        <f t="shared" ref="L486" si="123">AVERAGE(F122:F486)</f>
        <v>16.559796939574863</v>
      </c>
      <c r="P486" s="1"/>
      <c r="Q486" s="1"/>
    </row>
    <row r="487" spans="1:17" hidden="1" x14ac:dyDescent="0.3">
      <c r="A487" s="37">
        <v>43401</v>
      </c>
      <c r="B487" s="43">
        <v>23.56</v>
      </c>
      <c r="C487" s="43"/>
      <c r="D487" s="43">
        <v>23.4</v>
      </c>
      <c r="E487" s="43"/>
      <c r="F487" s="43">
        <v>21.6</v>
      </c>
      <c r="H487" s="12">
        <v>30</v>
      </c>
      <c r="I487" s="1">
        <v>50</v>
      </c>
      <c r="J487" s="2">
        <f t="shared" si="66"/>
        <v>18.987793296089382</v>
      </c>
      <c r="K487" s="2">
        <f t="shared" si="67"/>
        <v>49.340112359550567</v>
      </c>
      <c r="L487" s="2">
        <f t="shared" ref="L487" si="124">AVERAGE(F123:F487)</f>
        <v>16.597327427379742</v>
      </c>
      <c r="P487" s="1"/>
      <c r="Q487" s="1"/>
    </row>
    <row r="488" spans="1:17" hidden="1" x14ac:dyDescent="0.3">
      <c r="A488" s="37">
        <v>43402</v>
      </c>
      <c r="B488" s="43">
        <v>19.46</v>
      </c>
      <c r="C488" s="43"/>
      <c r="D488" s="43">
        <v>23.34</v>
      </c>
      <c r="E488" s="43"/>
      <c r="F488" s="43">
        <v>22.4</v>
      </c>
      <c r="H488" s="12">
        <v>30</v>
      </c>
      <c r="I488" s="1">
        <v>50</v>
      </c>
      <c r="J488" s="2">
        <f t="shared" si="66"/>
        <v>19.010865921787708</v>
      </c>
      <c r="K488" s="2">
        <f t="shared" si="67"/>
        <v>49.261853932584273</v>
      </c>
      <c r="L488" s="2">
        <f t="shared" ref="L488" si="125">AVERAGE(F124:F488)</f>
        <v>16.637235963965107</v>
      </c>
      <c r="P488" s="1"/>
      <c r="Q488" s="1"/>
    </row>
    <row r="489" spans="1:17" hidden="1" x14ac:dyDescent="0.3">
      <c r="A489" s="37">
        <v>43403</v>
      </c>
      <c r="B489" s="43">
        <v>19.28</v>
      </c>
      <c r="C489" s="43"/>
      <c r="D489" s="43">
        <v>47.1</v>
      </c>
      <c r="E489" s="43"/>
      <c r="F489" s="43">
        <v>18.8</v>
      </c>
      <c r="H489" s="12">
        <v>30</v>
      </c>
      <c r="I489" s="1">
        <v>50</v>
      </c>
      <c r="J489" s="2">
        <f t="shared" si="66"/>
        <v>19.022318435754187</v>
      </c>
      <c r="K489" s="2">
        <f t="shared" si="67"/>
        <v>48.960814606741579</v>
      </c>
      <c r="L489" s="2">
        <f t="shared" ref="L489" si="126">AVERAGE(F125:F489)</f>
        <v>16.63662620786755</v>
      </c>
      <c r="P489" s="1"/>
      <c r="Q489" s="1"/>
    </row>
    <row r="490" spans="1:17" hidden="1" x14ac:dyDescent="0.3">
      <c r="A490" s="37">
        <v>43404</v>
      </c>
      <c r="B490" s="43">
        <v>24.99</v>
      </c>
      <c r="C490" s="43"/>
      <c r="D490" s="43">
        <v>73.709999999999994</v>
      </c>
      <c r="E490" s="43"/>
      <c r="F490" s="43">
        <v>26.3</v>
      </c>
      <c r="H490" s="12">
        <v>30</v>
      </c>
      <c r="I490" s="1">
        <v>50</v>
      </c>
      <c r="J490" s="2">
        <f t="shared" si="66"/>
        <v>19.053770949720668</v>
      </c>
      <c r="K490" s="2">
        <f t="shared" si="67"/>
        <v>49.074971910112367</v>
      </c>
      <c r="L490" s="2">
        <f t="shared" ref="L490" si="127">AVERAGE(F126:F490)</f>
        <v>16.668638402989501</v>
      </c>
      <c r="P490" s="1"/>
      <c r="Q490" s="1"/>
    </row>
    <row r="491" spans="1:17" hidden="1" x14ac:dyDescent="0.3">
      <c r="A491" s="37">
        <v>43405</v>
      </c>
      <c r="B491" s="43">
        <v>28.32</v>
      </c>
      <c r="C491" s="43"/>
      <c r="D491" s="43">
        <v>67.77</v>
      </c>
      <c r="E491" s="43"/>
      <c r="F491" s="43">
        <v>25.92</v>
      </c>
      <c r="H491" s="12">
        <v>30</v>
      </c>
      <c r="I491" s="1">
        <v>50</v>
      </c>
      <c r="J491" s="2">
        <f t="shared" si="66"/>
        <v>19.074776536312847</v>
      </c>
      <c r="K491" s="2">
        <f t="shared" si="67"/>
        <v>49.189662921348315</v>
      </c>
      <c r="L491" s="2">
        <f t="shared" ref="L491" si="128">AVERAGE(F127:F491)</f>
        <v>16.695528646891937</v>
      </c>
      <c r="P491" s="1"/>
      <c r="Q491" s="1"/>
    </row>
    <row r="492" spans="1:17" hidden="1" x14ac:dyDescent="0.3">
      <c r="A492" s="37">
        <v>43406</v>
      </c>
      <c r="B492" s="43">
        <v>36.86</v>
      </c>
      <c r="C492" s="43"/>
      <c r="D492" s="43">
        <v>190.94</v>
      </c>
      <c r="E492" s="43"/>
      <c r="F492" s="43">
        <v>23.47</v>
      </c>
      <c r="H492" s="12">
        <v>30</v>
      </c>
      <c r="I492" s="1">
        <v>50</v>
      </c>
      <c r="J492" s="2">
        <f t="shared" si="66"/>
        <v>19.108910614525133</v>
      </c>
      <c r="K492" s="2">
        <f t="shared" si="67"/>
        <v>49.618314606741571</v>
      </c>
      <c r="L492" s="2">
        <f t="shared" ref="L492" si="129">AVERAGE(F128:F492)</f>
        <v>16.703364012745595</v>
      </c>
      <c r="P492" s="1"/>
      <c r="Q492" s="1"/>
    </row>
    <row r="493" spans="1:17" hidden="1" x14ac:dyDescent="0.3">
      <c r="A493" s="37">
        <v>43407</v>
      </c>
      <c r="B493" s="43">
        <v>28.92</v>
      </c>
      <c r="C493" s="43"/>
      <c r="D493" s="43">
        <v>66.75</v>
      </c>
      <c r="E493" s="43"/>
      <c r="F493" s="43">
        <v>29.44</v>
      </c>
      <c r="H493" s="12">
        <v>30</v>
      </c>
      <c r="I493" s="1">
        <v>50</v>
      </c>
      <c r="J493" s="2">
        <f t="shared" si="66"/>
        <v>19.128324022346362</v>
      </c>
      <c r="K493" s="2">
        <f t="shared" si="67"/>
        <v>49.712808988764053</v>
      </c>
      <c r="L493" s="2">
        <f t="shared" ref="L493" si="130">AVERAGE(F129:F493)</f>
        <v>16.745254256648035</v>
      </c>
      <c r="P493" s="1"/>
      <c r="Q493" s="1"/>
    </row>
    <row r="494" spans="1:17" hidden="1" x14ac:dyDescent="0.3">
      <c r="A494" s="37">
        <v>43408</v>
      </c>
      <c r="B494" s="43">
        <v>34.130000000000003</v>
      </c>
      <c r="C494" s="43"/>
      <c r="D494" s="43">
        <v>32.840000000000003</v>
      </c>
      <c r="E494" s="43"/>
      <c r="F494" s="43">
        <v>28.46</v>
      </c>
      <c r="H494" s="12">
        <v>30</v>
      </c>
      <c r="I494" s="1">
        <v>50</v>
      </c>
      <c r="J494" s="2">
        <f t="shared" si="66"/>
        <v>19.160670391061448</v>
      </c>
      <c r="K494" s="2">
        <f t="shared" si="67"/>
        <v>49.747808988764035</v>
      </c>
      <c r="L494" s="2">
        <f t="shared" ref="L494" si="131">AVERAGE(F130:F494)</f>
        <v>16.783851817623646</v>
      </c>
      <c r="P494" s="1"/>
      <c r="Q494" s="1"/>
    </row>
    <row r="495" spans="1:17" hidden="1" x14ac:dyDescent="0.3">
      <c r="A495" s="37">
        <v>43409</v>
      </c>
      <c r="B495" s="43">
        <v>29.95</v>
      </c>
      <c r="C495" s="43"/>
      <c r="D495" s="43">
        <v>65.38</v>
      </c>
      <c r="E495" s="43"/>
      <c r="F495" s="43">
        <v>26.04</v>
      </c>
      <c r="H495" s="12">
        <v>30</v>
      </c>
      <c r="I495" s="1">
        <v>50</v>
      </c>
      <c r="J495" s="2">
        <f t="shared" ref="J495:J558" si="132">AVERAGE(B131:B495)</f>
        <v>19.225111731843572</v>
      </c>
      <c r="K495" s="2">
        <f t="shared" ref="K495:K558" si="133">AVERAGE(D131:D495)</f>
        <v>49.914269662921349</v>
      </c>
      <c r="L495" s="2">
        <f t="shared" ref="L495" si="134">AVERAGE(F131:F495)</f>
        <v>16.849583524940719</v>
      </c>
      <c r="P495" s="1"/>
      <c r="Q495" s="1"/>
    </row>
    <row r="496" spans="1:17" hidden="1" x14ac:dyDescent="0.3">
      <c r="A496" s="37">
        <v>43410</v>
      </c>
      <c r="B496" s="43" t="s">
        <v>3</v>
      </c>
      <c r="C496" s="43"/>
      <c r="D496" s="43" t="s">
        <v>3</v>
      </c>
      <c r="E496" s="43"/>
      <c r="F496" s="43" t="s">
        <v>3</v>
      </c>
      <c r="H496" s="12">
        <v>30</v>
      </c>
      <c r="I496" s="1">
        <v>50</v>
      </c>
      <c r="J496" s="2">
        <f t="shared" si="132"/>
        <v>19.238767507002798</v>
      </c>
      <c r="K496" s="2">
        <f t="shared" si="133"/>
        <v>49.940507042253522</v>
      </c>
      <c r="L496" s="2">
        <f t="shared" ref="L496" si="135">AVERAGE(F132:F496)</f>
        <v>16.866860538778457</v>
      </c>
      <c r="P496" s="1"/>
      <c r="Q496" s="1"/>
    </row>
    <row r="497" spans="1:17" hidden="1" x14ac:dyDescent="0.3">
      <c r="A497" s="37">
        <v>43411</v>
      </c>
      <c r="B497" s="43" t="s">
        <v>3</v>
      </c>
      <c r="C497" s="43"/>
      <c r="D497" s="43" t="s">
        <v>3</v>
      </c>
      <c r="E497" s="43"/>
      <c r="F497" s="43" t="s">
        <v>3</v>
      </c>
      <c r="H497" s="12">
        <v>30</v>
      </c>
      <c r="I497" s="1">
        <v>50</v>
      </c>
      <c r="J497" s="2">
        <f t="shared" si="132"/>
        <v>19.24977528089887</v>
      </c>
      <c r="K497" s="2">
        <f t="shared" si="133"/>
        <v>50.040790960451972</v>
      </c>
      <c r="L497" s="2">
        <f t="shared" ref="L497" si="136">AVERAGE(F133:F497)</f>
        <v>16.885163791964896</v>
      </c>
      <c r="P497" s="1"/>
      <c r="Q497" s="1"/>
    </row>
    <row r="498" spans="1:17" hidden="1" x14ac:dyDescent="0.3">
      <c r="A498" s="37">
        <v>43412</v>
      </c>
      <c r="B498" s="43" t="s">
        <v>3</v>
      </c>
      <c r="C498" s="43"/>
      <c r="D498" s="43">
        <v>19.04</v>
      </c>
      <c r="E498" s="43"/>
      <c r="F498" s="43">
        <v>8.16</v>
      </c>
      <c r="H498" s="12">
        <v>30</v>
      </c>
      <c r="I498" s="1">
        <v>50</v>
      </c>
      <c r="J498" s="2">
        <f t="shared" si="132"/>
        <v>19.273690140845066</v>
      </c>
      <c r="K498" s="2">
        <f t="shared" si="133"/>
        <v>50.066045197740117</v>
      </c>
      <c r="L498" s="2">
        <f t="shared" ref="L498" si="137">AVERAGE(F134:F498)</f>
        <v>16.88013311711827</v>
      </c>
      <c r="P498" s="1"/>
      <c r="Q498" s="1"/>
    </row>
    <row r="499" spans="1:17" hidden="1" x14ac:dyDescent="0.3">
      <c r="A499" s="37">
        <v>43413</v>
      </c>
      <c r="B499" s="43">
        <v>26.33</v>
      </c>
      <c r="C499" s="43"/>
      <c r="D499" s="43">
        <v>26.46</v>
      </c>
      <c r="E499" s="43"/>
      <c r="F499" s="43">
        <v>16.41</v>
      </c>
      <c r="H499" s="12">
        <v>30</v>
      </c>
      <c r="I499" s="1">
        <v>50</v>
      </c>
      <c r="J499" s="2">
        <f t="shared" si="132"/>
        <v>19.320563380281687</v>
      </c>
      <c r="K499" s="2">
        <f t="shared" si="133"/>
        <v>50.094774011299435</v>
      </c>
      <c r="L499" s="2">
        <f t="shared" ref="L499" si="138">AVERAGE(F135:F499)</f>
        <v>16.900439865584527</v>
      </c>
      <c r="P499" s="1"/>
      <c r="Q499" s="1"/>
    </row>
    <row r="500" spans="1:17" hidden="1" x14ac:dyDescent="0.3">
      <c r="A500" s="37">
        <v>43414</v>
      </c>
      <c r="B500" s="43">
        <v>12.88</v>
      </c>
      <c r="C500" s="43"/>
      <c r="D500" s="43">
        <v>19.010000000000002</v>
      </c>
      <c r="E500" s="43"/>
      <c r="F500" s="43">
        <v>16.78</v>
      </c>
      <c r="H500" s="12">
        <v>30</v>
      </c>
      <c r="I500" s="1">
        <v>50</v>
      </c>
      <c r="J500" s="2">
        <f t="shared" si="132"/>
        <v>19.311436619718307</v>
      </c>
      <c r="K500" s="2">
        <f t="shared" si="133"/>
        <v>50.101101694915243</v>
      </c>
      <c r="L500" s="2">
        <f t="shared" ref="L500" si="139">AVERAGE(F136:F500)</f>
        <v>16.908660724480232</v>
      </c>
      <c r="P500" s="1"/>
      <c r="Q500" s="1"/>
    </row>
    <row r="501" spans="1:17" hidden="1" x14ac:dyDescent="0.3">
      <c r="A501" s="37">
        <v>43415</v>
      </c>
      <c r="B501" s="43">
        <v>14.09</v>
      </c>
      <c r="C501" s="43"/>
      <c r="D501" s="43">
        <v>14.45</v>
      </c>
      <c r="E501" s="43"/>
      <c r="F501" s="43">
        <v>12.7</v>
      </c>
      <c r="H501" s="12">
        <v>30</v>
      </c>
      <c r="I501" s="1">
        <v>50</v>
      </c>
      <c r="J501" s="2">
        <f t="shared" si="132"/>
        <v>19.313690140845068</v>
      </c>
      <c r="K501" s="2">
        <f t="shared" si="133"/>
        <v>50.102598870056497</v>
      </c>
      <c r="L501" s="2">
        <f t="shared" ref="L501" si="140">AVERAGE(F137:F501)</f>
        <v>16.913261951474095</v>
      </c>
      <c r="P501" s="1"/>
      <c r="Q501" s="1"/>
    </row>
    <row r="502" spans="1:17" hidden="1" x14ac:dyDescent="0.3">
      <c r="A502" s="37">
        <v>43416</v>
      </c>
      <c r="B502" s="43">
        <v>10.44</v>
      </c>
      <c r="C502" s="43"/>
      <c r="D502" s="43">
        <v>17.05</v>
      </c>
      <c r="E502" s="43"/>
      <c r="F502" s="43">
        <v>13.66</v>
      </c>
      <c r="H502" s="12">
        <v>30</v>
      </c>
      <c r="I502" s="1">
        <v>50</v>
      </c>
      <c r="J502" s="2">
        <f t="shared" si="132"/>
        <v>19.303492957746474</v>
      </c>
      <c r="K502" s="2">
        <f t="shared" si="133"/>
        <v>50.112344632768355</v>
      </c>
      <c r="L502" s="2">
        <f t="shared" ref="L502" si="141">AVERAGE(F138:F502)</f>
        <v>16.914059497486367</v>
      </c>
      <c r="P502" s="1"/>
      <c r="Q502" s="1"/>
    </row>
    <row r="503" spans="1:17" hidden="1" x14ac:dyDescent="0.3">
      <c r="A503" s="37">
        <v>43417</v>
      </c>
      <c r="B503" s="43">
        <v>29.18</v>
      </c>
      <c r="C503" s="43"/>
      <c r="D503" s="43">
        <v>21.42</v>
      </c>
      <c r="E503" s="43"/>
      <c r="F503" s="43">
        <v>17.03</v>
      </c>
      <c r="H503" s="12">
        <v>30</v>
      </c>
      <c r="I503" s="1">
        <v>50</v>
      </c>
      <c r="J503" s="2">
        <f t="shared" si="132"/>
        <v>19.341943661971829</v>
      </c>
      <c r="K503" s="2">
        <f t="shared" si="133"/>
        <v>50.127824858757052</v>
      </c>
      <c r="L503" s="2">
        <f t="shared" ref="L503" si="142">AVERAGE(F139:F503)</f>
        <v>16.920286491351394</v>
      </c>
      <c r="P503" s="1"/>
      <c r="Q503" s="1"/>
    </row>
    <row r="504" spans="1:17" hidden="1" x14ac:dyDescent="0.3">
      <c r="A504" s="37">
        <v>43418</v>
      </c>
      <c r="B504" s="43">
        <v>30.27</v>
      </c>
      <c r="C504" s="43"/>
      <c r="D504" s="43">
        <v>65.88</v>
      </c>
      <c r="E504" s="43"/>
      <c r="F504" s="43">
        <v>22.14</v>
      </c>
      <c r="H504" s="12">
        <v>30</v>
      </c>
      <c r="I504" s="1">
        <v>50</v>
      </c>
      <c r="J504" s="2">
        <f t="shared" si="132"/>
        <v>19.391126760563377</v>
      </c>
      <c r="K504" s="2">
        <f t="shared" si="133"/>
        <v>50.270338983050841</v>
      </c>
      <c r="L504" s="2">
        <f t="shared" ref="L504" si="143">AVERAGE(F140:F504)</f>
        <v>16.948630049633604</v>
      </c>
      <c r="P504" s="1"/>
      <c r="Q504" s="1"/>
    </row>
    <row r="505" spans="1:17" hidden="1" x14ac:dyDescent="0.3">
      <c r="A505" s="37">
        <v>43419</v>
      </c>
      <c r="B505" s="43">
        <v>20.2</v>
      </c>
      <c r="C505" s="43"/>
      <c r="D505" s="43">
        <v>47.4</v>
      </c>
      <c r="E505" s="43"/>
      <c r="F505" s="43">
        <v>24.69</v>
      </c>
      <c r="H505" s="12">
        <v>30</v>
      </c>
      <c r="I505" s="1">
        <v>50</v>
      </c>
      <c r="J505" s="2">
        <f t="shared" si="132"/>
        <v>19.38532394366197</v>
      </c>
      <c r="K505" s="2">
        <f t="shared" si="133"/>
        <v>50.325706214689262</v>
      </c>
      <c r="L505" s="2">
        <f t="shared" ref="L505" si="144">AVERAGE(F141:F505)</f>
        <v>16.982955203007837</v>
      </c>
      <c r="P505" s="1"/>
      <c r="Q505" s="1"/>
    </row>
    <row r="506" spans="1:17" hidden="1" x14ac:dyDescent="0.3">
      <c r="A506" s="37">
        <v>43420</v>
      </c>
      <c r="B506" s="43">
        <v>10.1</v>
      </c>
      <c r="C506" s="43"/>
      <c r="D506" s="43">
        <v>10.96</v>
      </c>
      <c r="E506" s="43"/>
      <c r="F506" s="43">
        <v>10.220000000000001</v>
      </c>
      <c r="H506" s="12">
        <v>30</v>
      </c>
      <c r="I506" s="1">
        <v>50</v>
      </c>
      <c r="J506" s="2">
        <f t="shared" si="132"/>
        <v>19.340366197183098</v>
      </c>
      <c r="K506" s="2">
        <f t="shared" si="133"/>
        <v>50.275875706214677</v>
      </c>
      <c r="L506" s="2">
        <f t="shared" ref="L506" si="145">AVERAGE(F142:F506)</f>
        <v>16.96798587785446</v>
      </c>
      <c r="P506" s="1"/>
      <c r="Q506" s="1"/>
    </row>
    <row r="507" spans="1:17" hidden="1" x14ac:dyDescent="0.3">
      <c r="A507" s="37">
        <v>43421</v>
      </c>
      <c r="B507" s="43">
        <v>12.91</v>
      </c>
      <c r="C507" s="43"/>
      <c r="D507" s="43">
        <v>14.65</v>
      </c>
      <c r="E507" s="43"/>
      <c r="F507" s="43">
        <v>14.44</v>
      </c>
      <c r="H507" s="12">
        <v>30</v>
      </c>
      <c r="I507" s="1">
        <v>50</v>
      </c>
      <c r="J507" s="2">
        <f t="shared" si="132"/>
        <v>19.331295774647888</v>
      </c>
      <c r="K507" s="2">
        <f t="shared" si="133"/>
        <v>50.277740112994351</v>
      </c>
      <c r="L507" s="2">
        <f t="shared" ref="L507" si="146">AVERAGE(F143:F507)</f>
        <v>16.976084037363663</v>
      </c>
      <c r="P507" s="1"/>
      <c r="Q507" s="1"/>
    </row>
    <row r="508" spans="1:17" hidden="1" x14ac:dyDescent="0.3">
      <c r="A508" s="37">
        <v>43422</v>
      </c>
      <c r="B508" s="43">
        <v>11.36</v>
      </c>
      <c r="C508" s="43"/>
      <c r="D508" s="43">
        <v>10.130000000000001</v>
      </c>
      <c r="E508" s="43"/>
      <c r="F508" s="43">
        <v>10.26</v>
      </c>
      <c r="H508" s="12">
        <v>30</v>
      </c>
      <c r="I508" s="1">
        <v>50</v>
      </c>
      <c r="J508" s="2">
        <f t="shared" si="132"/>
        <v>19.313352112676057</v>
      </c>
      <c r="K508" s="2">
        <f t="shared" si="133"/>
        <v>50.237288135593218</v>
      </c>
      <c r="L508" s="2">
        <f t="shared" ref="L508" si="147">AVERAGE(F144:F508)</f>
        <v>16.966758883989431</v>
      </c>
      <c r="P508" s="1"/>
      <c r="Q508" s="1"/>
    </row>
    <row r="509" spans="1:17" hidden="1" x14ac:dyDescent="0.3">
      <c r="A509" s="37">
        <v>43423</v>
      </c>
      <c r="B509" s="43">
        <v>14.3</v>
      </c>
      <c r="C509" s="43"/>
      <c r="D509" s="43">
        <v>23.09</v>
      </c>
      <c r="E509" s="43"/>
      <c r="F509" s="43">
        <v>15.65</v>
      </c>
      <c r="H509" s="12">
        <v>30</v>
      </c>
      <c r="I509" s="1">
        <v>50</v>
      </c>
      <c r="J509" s="2">
        <f t="shared" si="132"/>
        <v>19.320760563380283</v>
      </c>
      <c r="K509" s="2">
        <f t="shared" si="133"/>
        <v>50.26844632768362</v>
      </c>
      <c r="L509" s="2">
        <f t="shared" ref="L509" si="148">AVERAGE(F145:F509)</f>
        <v>16.974580969879</v>
      </c>
      <c r="P509" s="1"/>
      <c r="Q509" s="1"/>
    </row>
    <row r="510" spans="1:17" hidden="1" x14ac:dyDescent="0.3">
      <c r="A510" s="37">
        <v>43424</v>
      </c>
      <c r="B510" s="43">
        <v>19.5</v>
      </c>
      <c r="C510" s="43"/>
      <c r="D510" s="43">
        <v>62.34</v>
      </c>
      <c r="E510" s="43"/>
      <c r="F510" s="43">
        <v>18.260000000000002</v>
      </c>
      <c r="H510" s="12">
        <v>30</v>
      </c>
      <c r="I510" s="1">
        <v>50</v>
      </c>
      <c r="J510" s="2">
        <f t="shared" si="132"/>
        <v>19.340225352112675</v>
      </c>
      <c r="K510" s="2">
        <f t="shared" si="133"/>
        <v>50.405112994350283</v>
      </c>
      <c r="L510" s="2">
        <f t="shared" ref="L510" si="149">AVERAGE(F146:F510)</f>
        <v>16.993783423866731</v>
      </c>
      <c r="P510" s="1"/>
      <c r="Q510" s="1"/>
    </row>
    <row r="511" spans="1:17" hidden="1" x14ac:dyDescent="0.3">
      <c r="A511" s="37">
        <v>43425</v>
      </c>
      <c r="B511" s="43">
        <v>30.24</v>
      </c>
      <c r="C511" s="43"/>
      <c r="D511" s="43">
        <v>71.27</v>
      </c>
      <c r="E511" s="43"/>
      <c r="F511" s="43">
        <v>26.17</v>
      </c>
      <c r="H511" s="12">
        <v>30</v>
      </c>
      <c r="I511" s="1">
        <v>50</v>
      </c>
      <c r="J511" s="2">
        <f t="shared" si="132"/>
        <v>19.388169014084504</v>
      </c>
      <c r="K511" s="2">
        <f t="shared" si="133"/>
        <v>50.558672316384182</v>
      </c>
      <c r="L511" s="2">
        <f t="shared" ref="L511" si="150">AVERAGE(F147:F511)</f>
        <v>17.031728209142805</v>
      </c>
      <c r="P511" s="1"/>
      <c r="Q511" s="1"/>
    </row>
    <row r="512" spans="1:17" hidden="1" x14ac:dyDescent="0.3">
      <c r="A512" s="37">
        <v>43426</v>
      </c>
      <c r="B512" s="43">
        <v>150.15</v>
      </c>
      <c r="C512" s="43"/>
      <c r="D512" s="43">
        <v>188.28</v>
      </c>
      <c r="E512" s="43"/>
      <c r="F512" s="43">
        <v>135.12</v>
      </c>
      <c r="H512" s="12">
        <v>30</v>
      </c>
      <c r="I512" s="1">
        <v>50</v>
      </c>
      <c r="J512" s="2">
        <f t="shared" si="132"/>
        <v>19.779774647887322</v>
      </c>
      <c r="K512" s="2">
        <f t="shared" si="133"/>
        <v>51.051355932203393</v>
      </c>
      <c r="L512" s="2">
        <f t="shared" ref="L512" si="151">AVERAGE(F148:F512)</f>
        <v>17.404488945339125</v>
      </c>
      <c r="P512" s="1"/>
      <c r="Q512" s="1"/>
    </row>
    <row r="513" spans="1:17" hidden="1" x14ac:dyDescent="0.3">
      <c r="A513" s="37">
        <v>43427</v>
      </c>
      <c r="B513" s="43">
        <v>121.89</v>
      </c>
      <c r="C513" s="43"/>
      <c r="D513" s="43">
        <v>250.4</v>
      </c>
      <c r="E513" s="43"/>
      <c r="F513" s="43">
        <v>113.4</v>
      </c>
      <c r="H513" s="12">
        <v>30</v>
      </c>
      <c r="I513" s="1">
        <v>50</v>
      </c>
      <c r="J513" s="2">
        <f t="shared" si="132"/>
        <v>20.08574647887324</v>
      </c>
      <c r="K513" s="2">
        <f t="shared" si="133"/>
        <v>51.635169491525438</v>
      </c>
      <c r="L513" s="2">
        <f t="shared" ref="L513" si="152">AVERAGE(F149:F513)</f>
        <v>17.715838638590654</v>
      </c>
      <c r="P513" s="1"/>
      <c r="Q513" s="1"/>
    </row>
    <row r="514" spans="1:17" hidden="1" x14ac:dyDescent="0.3">
      <c r="A514" s="37">
        <v>43428</v>
      </c>
      <c r="B514" s="43">
        <v>17.41</v>
      </c>
      <c r="C514" s="43"/>
      <c r="D514" s="43">
        <v>44.98</v>
      </c>
      <c r="E514" s="43"/>
      <c r="F514" s="43">
        <v>18.760000000000002</v>
      </c>
      <c r="H514" s="12">
        <v>30</v>
      </c>
      <c r="I514" s="1">
        <v>50</v>
      </c>
      <c r="J514" s="2">
        <f t="shared" si="132"/>
        <v>20.08988732394366</v>
      </c>
      <c r="K514" s="2">
        <f t="shared" si="133"/>
        <v>51.652909604519785</v>
      </c>
      <c r="L514" s="2">
        <f t="shared" ref="L514" si="153">AVERAGE(F150:F514)</f>
        <v>17.736268086443417</v>
      </c>
      <c r="P514" s="1"/>
      <c r="Q514" s="1"/>
    </row>
    <row r="515" spans="1:17" hidden="1" x14ac:dyDescent="0.3">
      <c r="A515" s="37">
        <v>43429</v>
      </c>
      <c r="B515" s="43">
        <v>19.13</v>
      </c>
      <c r="C515" s="43"/>
      <c r="D515" s="43">
        <v>29.69</v>
      </c>
      <c r="E515" s="43"/>
      <c r="F515" s="43">
        <v>15.79</v>
      </c>
      <c r="H515" s="12">
        <v>30</v>
      </c>
      <c r="I515" s="1">
        <v>50</v>
      </c>
      <c r="J515" s="2">
        <f t="shared" si="132"/>
        <v>20.068647887323937</v>
      </c>
      <c r="K515" s="2">
        <f t="shared" si="133"/>
        <v>51.653926553672328</v>
      </c>
      <c r="L515" s="2">
        <f t="shared" ref="L515" si="154">AVERAGE(F151:F515)</f>
        <v>17.722740479081455</v>
      </c>
      <c r="P515" s="1"/>
      <c r="Q515" s="1"/>
    </row>
    <row r="516" spans="1:17" hidden="1" x14ac:dyDescent="0.3">
      <c r="A516" s="37">
        <v>43430</v>
      </c>
      <c r="B516" s="43">
        <v>19.899999999999999</v>
      </c>
      <c r="C516" s="43"/>
      <c r="D516" s="43">
        <v>35.130000000000003</v>
      </c>
      <c r="E516" s="43"/>
      <c r="F516" s="43">
        <v>16.36</v>
      </c>
      <c r="H516" s="12">
        <v>30</v>
      </c>
      <c r="I516" s="1">
        <v>50</v>
      </c>
      <c r="J516" s="2">
        <f t="shared" si="132"/>
        <v>20.070478873239427</v>
      </c>
      <c r="K516" s="2">
        <f t="shared" si="133"/>
        <v>51.709717514124307</v>
      </c>
      <c r="L516" s="2">
        <f t="shared" ref="L516" si="155">AVERAGE(F152:F516)</f>
        <v>17.734580969879005</v>
      </c>
      <c r="P516" s="1"/>
      <c r="Q516" s="1"/>
    </row>
    <row r="517" spans="1:17" hidden="1" x14ac:dyDescent="0.3">
      <c r="A517" s="37">
        <v>43431</v>
      </c>
      <c r="B517" s="43">
        <v>30.05</v>
      </c>
      <c r="C517" s="43"/>
      <c r="D517" s="43">
        <v>64.09</v>
      </c>
      <c r="E517" s="43"/>
      <c r="F517" s="43">
        <v>24.13</v>
      </c>
      <c r="H517" s="12">
        <v>30</v>
      </c>
      <c r="I517" s="1">
        <v>50</v>
      </c>
      <c r="J517" s="2">
        <f t="shared" si="132"/>
        <v>20.111830985915482</v>
      </c>
      <c r="K517" s="2">
        <f t="shared" si="133"/>
        <v>51.826638418079106</v>
      </c>
      <c r="L517" s="2">
        <f t="shared" ref="L517" si="156">AVERAGE(F153:F517)</f>
        <v>17.762893853314583</v>
      </c>
      <c r="P517" s="1"/>
      <c r="Q517" s="1"/>
    </row>
    <row r="518" spans="1:17" hidden="1" x14ac:dyDescent="0.3">
      <c r="A518" s="37">
        <v>43432</v>
      </c>
      <c r="B518" s="43">
        <v>12.62</v>
      </c>
      <c r="C518" s="43"/>
      <c r="D518" s="43">
        <v>13.6</v>
      </c>
      <c r="E518" s="43"/>
      <c r="F518" s="43">
        <v>11.13</v>
      </c>
      <c r="H518" s="12">
        <v>30</v>
      </c>
      <c r="I518" s="1">
        <v>50</v>
      </c>
      <c r="J518" s="2">
        <f t="shared" si="132"/>
        <v>20.097999999999988</v>
      </c>
      <c r="K518" s="2">
        <f t="shared" si="133"/>
        <v>51.81474576271188</v>
      </c>
      <c r="L518" s="2">
        <f t="shared" ref="L518" si="157">AVERAGE(F154:F518)</f>
        <v>17.742740479081458</v>
      </c>
      <c r="P518" s="1"/>
      <c r="Q518" s="1"/>
    </row>
    <row r="519" spans="1:17" hidden="1" x14ac:dyDescent="0.3">
      <c r="A519" s="37">
        <v>43433</v>
      </c>
      <c r="B519" s="43">
        <v>8.41</v>
      </c>
      <c r="C519" s="43"/>
      <c r="D519" s="43">
        <v>13.14</v>
      </c>
      <c r="E519" s="43"/>
      <c r="F519" s="43">
        <v>8</v>
      </c>
      <c r="H519" s="12">
        <v>30</v>
      </c>
      <c r="I519" s="1">
        <v>50</v>
      </c>
      <c r="J519" s="2">
        <f t="shared" si="132"/>
        <v>20.094338028169002</v>
      </c>
      <c r="K519" s="2">
        <f t="shared" si="133"/>
        <v>51.808785310734478</v>
      </c>
      <c r="L519" s="2">
        <f t="shared" ref="L519" si="158">AVERAGE(F155:F519)</f>
        <v>17.733231276627464</v>
      </c>
      <c r="P519" s="1"/>
      <c r="Q519" s="1"/>
    </row>
    <row r="520" spans="1:17" hidden="1" x14ac:dyDescent="0.3">
      <c r="A520" s="37">
        <v>43434</v>
      </c>
      <c r="B520" s="43">
        <v>18.07</v>
      </c>
      <c r="C520" s="43"/>
      <c r="D520" s="43">
        <v>20.49</v>
      </c>
      <c r="E520" s="43"/>
      <c r="F520" s="43">
        <v>11.37</v>
      </c>
      <c r="H520" s="12">
        <v>30</v>
      </c>
      <c r="I520" s="1">
        <v>50</v>
      </c>
      <c r="J520" s="2">
        <f t="shared" si="132"/>
        <v>20.112478873239422</v>
      </c>
      <c r="K520" s="2">
        <f t="shared" si="133"/>
        <v>51.803502824858775</v>
      </c>
      <c r="L520" s="2">
        <f t="shared" ref="L520" si="159">AVERAGE(F156:F520)</f>
        <v>17.735899988283908</v>
      </c>
      <c r="P520" s="1"/>
      <c r="Q520" s="1"/>
    </row>
    <row r="521" spans="1:17" hidden="1" x14ac:dyDescent="0.3">
      <c r="A521" s="37">
        <v>43435</v>
      </c>
      <c r="B521" s="43">
        <v>20.04</v>
      </c>
      <c r="C521" s="43"/>
      <c r="D521" s="43">
        <v>24.85</v>
      </c>
      <c r="E521" s="43"/>
      <c r="F521" s="43">
        <v>12.9</v>
      </c>
      <c r="H521" s="12">
        <v>30</v>
      </c>
      <c r="I521" s="1">
        <v>50</v>
      </c>
      <c r="J521" s="2">
        <f t="shared" si="132"/>
        <v>20.135352112676042</v>
      </c>
      <c r="K521" s="2">
        <f t="shared" si="133"/>
        <v>51.638022598870066</v>
      </c>
      <c r="L521" s="2">
        <f t="shared" ref="L521" si="160">AVERAGE(F157:F521)</f>
        <v>17.738967472946484</v>
      </c>
      <c r="P521" s="1"/>
      <c r="Q521" s="1"/>
    </row>
    <row r="522" spans="1:17" hidden="1" x14ac:dyDescent="0.3">
      <c r="A522" s="37">
        <v>43436</v>
      </c>
      <c r="B522" s="43">
        <v>35.57</v>
      </c>
      <c r="C522" s="43"/>
      <c r="D522" s="43">
        <v>74.3</v>
      </c>
      <c r="E522" s="43"/>
      <c r="F522" s="43">
        <v>33</v>
      </c>
      <c r="H522" s="12">
        <v>30</v>
      </c>
      <c r="I522" s="1">
        <v>50</v>
      </c>
      <c r="J522" s="2">
        <f t="shared" si="132"/>
        <v>20.209690140845055</v>
      </c>
      <c r="K522" s="2">
        <f t="shared" si="133"/>
        <v>51.618757062146905</v>
      </c>
      <c r="L522" s="2">
        <f t="shared" ref="L522" si="161">AVERAGE(F158:F522)</f>
        <v>17.803998147793109</v>
      </c>
      <c r="P522" s="1"/>
      <c r="Q522" s="1"/>
    </row>
    <row r="523" spans="1:17" hidden="1" x14ac:dyDescent="0.3">
      <c r="A523" s="37">
        <v>43437</v>
      </c>
      <c r="B523" s="43">
        <v>24.46</v>
      </c>
      <c r="C523" s="43"/>
      <c r="D523" s="43">
        <v>41.88</v>
      </c>
      <c r="E523" s="43"/>
      <c r="F523" s="43">
        <v>29.9</v>
      </c>
      <c r="H523" s="12">
        <v>30</v>
      </c>
      <c r="I523" s="1">
        <v>50</v>
      </c>
      <c r="J523" s="2">
        <f t="shared" si="132"/>
        <v>20.268338028168998</v>
      </c>
      <c r="K523" s="2">
        <f t="shared" si="133"/>
        <v>51.696440677966116</v>
      </c>
      <c r="L523" s="2">
        <f t="shared" ref="L523" si="162">AVERAGE(F159:F523)</f>
        <v>17.874857043498633</v>
      </c>
      <c r="P523" s="1"/>
      <c r="Q523" s="1"/>
    </row>
    <row r="524" spans="1:17" hidden="1" x14ac:dyDescent="0.3">
      <c r="A524" s="37">
        <v>43438</v>
      </c>
      <c r="B524" s="43">
        <v>23.6</v>
      </c>
      <c r="C524" s="43"/>
      <c r="D524" s="43">
        <v>55.21</v>
      </c>
      <c r="E524" s="43"/>
      <c r="F524" s="43">
        <v>28.4</v>
      </c>
      <c r="H524" s="12">
        <v>30</v>
      </c>
      <c r="I524" s="1">
        <v>50</v>
      </c>
      <c r="J524" s="2">
        <f t="shared" si="132"/>
        <v>20.287605633802801</v>
      </c>
      <c r="K524" s="2">
        <f t="shared" si="133"/>
        <v>51.772966101694927</v>
      </c>
      <c r="L524" s="2">
        <f t="shared" ref="L524" si="163">AVERAGE(F160:F524)</f>
        <v>17.91166685944955</v>
      </c>
      <c r="P524" s="1"/>
      <c r="Q524" s="1"/>
    </row>
    <row r="525" spans="1:17" hidden="1" x14ac:dyDescent="0.3">
      <c r="A525" s="37">
        <v>43439</v>
      </c>
      <c r="B525" s="43">
        <v>16.8</v>
      </c>
      <c r="C525" s="43"/>
      <c r="D525" s="43">
        <v>16.940000000000001</v>
      </c>
      <c r="E525" s="43"/>
      <c r="F525" s="43">
        <v>16.899999999999999</v>
      </c>
      <c r="H525" s="12">
        <v>30</v>
      </c>
      <c r="I525" s="1">
        <v>50</v>
      </c>
      <c r="J525" s="2">
        <f t="shared" si="132"/>
        <v>20.288450704225337</v>
      </c>
      <c r="K525" s="2">
        <f t="shared" si="133"/>
        <v>51.781242937853108</v>
      </c>
      <c r="L525" s="2">
        <f t="shared" ref="L525" si="164">AVERAGE(F161:F525)</f>
        <v>17.929151522026231</v>
      </c>
      <c r="P525" s="1"/>
      <c r="Q525" s="1"/>
    </row>
    <row r="526" spans="1:17" hidden="1" x14ac:dyDescent="0.3">
      <c r="A526" s="37">
        <v>43440</v>
      </c>
      <c r="B526" s="43">
        <v>13.09</v>
      </c>
      <c r="C526" s="43"/>
      <c r="D526" s="43">
        <v>22.8</v>
      </c>
      <c r="E526" s="43"/>
      <c r="F526" s="43">
        <v>12.6</v>
      </c>
      <c r="H526" s="12">
        <v>30</v>
      </c>
      <c r="I526" s="1">
        <v>50</v>
      </c>
      <c r="J526" s="2">
        <f t="shared" si="132"/>
        <v>20.30478873239435</v>
      </c>
      <c r="K526" s="2">
        <f t="shared" si="133"/>
        <v>51.668361581920898</v>
      </c>
      <c r="L526" s="2">
        <f t="shared" ref="L526" si="165">AVERAGE(F162:F526)</f>
        <v>17.938415325707215</v>
      </c>
      <c r="P526" s="1"/>
      <c r="Q526" s="1"/>
    </row>
    <row r="527" spans="1:17" hidden="1" x14ac:dyDescent="0.3">
      <c r="A527" s="37">
        <v>43441</v>
      </c>
      <c r="B527" s="43">
        <v>23.66</v>
      </c>
      <c r="C527" s="43"/>
      <c r="D527" s="43">
        <v>21.83</v>
      </c>
      <c r="E527" s="43"/>
      <c r="F527" s="43">
        <v>18.100000000000001</v>
      </c>
      <c r="H527" s="12">
        <v>30</v>
      </c>
      <c r="I527" s="1">
        <v>50</v>
      </c>
      <c r="J527" s="2">
        <f t="shared" si="132"/>
        <v>20.350732394366183</v>
      </c>
      <c r="K527" s="2">
        <f t="shared" si="133"/>
        <v>51.388107344632786</v>
      </c>
      <c r="L527" s="2">
        <f t="shared" ref="L527" si="166">AVERAGE(F163:F527)</f>
        <v>17.953752749020097</v>
      </c>
      <c r="P527" s="1"/>
      <c r="Q527" s="1"/>
    </row>
    <row r="528" spans="1:17" hidden="1" x14ac:dyDescent="0.3">
      <c r="A528" s="37">
        <v>43442</v>
      </c>
      <c r="B528" s="43">
        <v>14.78</v>
      </c>
      <c r="C528" s="43"/>
      <c r="D528" s="43">
        <v>36.49</v>
      </c>
      <c r="E528" s="43"/>
      <c r="F528" s="43">
        <v>18.600000000000001</v>
      </c>
      <c r="H528" s="12">
        <v>30</v>
      </c>
      <c r="I528" s="1">
        <v>50</v>
      </c>
      <c r="J528" s="2">
        <f t="shared" si="132"/>
        <v>20.315408450704211</v>
      </c>
      <c r="K528" s="2">
        <f t="shared" si="133"/>
        <v>50.911807909604534</v>
      </c>
      <c r="L528" s="2">
        <f t="shared" ref="L528" si="167">AVERAGE(F164:F528)</f>
        <v>17.935961337977155</v>
      </c>
      <c r="P528" s="1"/>
      <c r="Q528" s="1"/>
    </row>
    <row r="529" spans="1:17" hidden="1" x14ac:dyDescent="0.3">
      <c r="A529" s="37">
        <v>43443</v>
      </c>
      <c r="B529" s="43">
        <v>28.42</v>
      </c>
      <c r="C529" s="43"/>
      <c r="D529" s="43">
        <v>40.36</v>
      </c>
      <c r="E529" s="43"/>
      <c r="F529" s="43">
        <v>20.100000000000001</v>
      </c>
      <c r="H529" s="12">
        <v>30</v>
      </c>
      <c r="I529" s="1">
        <v>50</v>
      </c>
      <c r="J529" s="2">
        <f t="shared" si="132"/>
        <v>20.348507042253505</v>
      </c>
      <c r="K529" s="2">
        <f t="shared" si="133"/>
        <v>50.978418079096066</v>
      </c>
      <c r="L529" s="2">
        <f t="shared" ref="L529" si="168">AVERAGE(F165:F529)</f>
        <v>17.949458270492496</v>
      </c>
      <c r="P529" s="1"/>
      <c r="Q529" s="1"/>
    </row>
    <row r="530" spans="1:17" hidden="1" x14ac:dyDescent="0.3">
      <c r="A530" s="37">
        <v>43444</v>
      </c>
      <c r="B530" s="43">
        <v>34.15</v>
      </c>
      <c r="C530" s="43"/>
      <c r="D530" s="43">
        <v>53.06</v>
      </c>
      <c r="E530" s="43"/>
      <c r="F530" s="43">
        <v>30.1</v>
      </c>
      <c r="H530" s="12">
        <v>30</v>
      </c>
      <c r="I530" s="1">
        <v>50</v>
      </c>
      <c r="J530" s="2">
        <f t="shared" si="132"/>
        <v>20.39777464788731</v>
      </c>
      <c r="K530" s="2">
        <f t="shared" si="133"/>
        <v>51.08807909604522</v>
      </c>
      <c r="L530" s="2">
        <f t="shared" ref="L530" si="169">AVERAGE(F166:F530)</f>
        <v>18.007126982148936</v>
      </c>
      <c r="P530" s="1"/>
      <c r="Q530" s="1"/>
    </row>
    <row r="531" spans="1:17" hidden="1" x14ac:dyDescent="0.3">
      <c r="A531" s="37">
        <v>43445</v>
      </c>
      <c r="B531" s="43">
        <v>19.73</v>
      </c>
      <c r="C531" s="43"/>
      <c r="D531" s="43">
        <v>18.68</v>
      </c>
      <c r="E531" s="43"/>
      <c r="F531" s="43">
        <v>16.399999999999999</v>
      </c>
      <c r="H531" s="12">
        <v>30</v>
      </c>
      <c r="I531" s="1">
        <v>50</v>
      </c>
      <c r="J531" s="2">
        <f t="shared" si="132"/>
        <v>20.385999999999985</v>
      </c>
      <c r="K531" s="2">
        <f t="shared" si="133"/>
        <v>51.080000000000027</v>
      </c>
      <c r="L531" s="2">
        <f t="shared" ref="L531" si="170">AVERAGE(F167:F531)</f>
        <v>18.008353976013964</v>
      </c>
      <c r="P531" s="1"/>
      <c r="Q531" s="1"/>
    </row>
    <row r="532" spans="1:17" hidden="1" x14ac:dyDescent="0.3">
      <c r="A532" s="37">
        <v>43446</v>
      </c>
      <c r="B532" s="43">
        <v>13.91</v>
      </c>
      <c r="C532" s="43"/>
      <c r="D532" s="43">
        <v>13.67</v>
      </c>
      <c r="E532" s="43"/>
      <c r="F532" s="43">
        <v>10.7</v>
      </c>
      <c r="H532" s="12">
        <v>30</v>
      </c>
      <c r="I532" s="1">
        <v>50</v>
      </c>
      <c r="J532" s="2">
        <f t="shared" si="132"/>
        <v>20.352338028169001</v>
      </c>
      <c r="K532" s="2">
        <f t="shared" si="133"/>
        <v>51.054067796610191</v>
      </c>
      <c r="L532" s="2">
        <f t="shared" ref="L532" si="171">AVERAGE(F168:F532)</f>
        <v>17.992096307302308</v>
      </c>
      <c r="P532" s="1"/>
      <c r="Q532" s="1"/>
    </row>
    <row r="533" spans="1:17" hidden="1" x14ac:dyDescent="0.3">
      <c r="A533" s="37">
        <v>43447</v>
      </c>
      <c r="B533" s="43">
        <v>11.45</v>
      </c>
      <c r="C533" s="43"/>
      <c r="D533" s="43">
        <v>73.2</v>
      </c>
      <c r="E533" s="43"/>
      <c r="F533" s="43">
        <v>10.1</v>
      </c>
      <c r="H533" s="12">
        <v>30</v>
      </c>
      <c r="I533" s="1">
        <v>50</v>
      </c>
      <c r="J533" s="2">
        <f t="shared" si="132"/>
        <v>20.317014084507029</v>
      </c>
      <c r="K533" s="2">
        <f t="shared" si="133"/>
        <v>51.024096045197759</v>
      </c>
      <c r="L533" s="2">
        <f t="shared" ref="L533" si="172">AVERAGE(F169:F533)</f>
        <v>17.959887718345254</v>
      </c>
      <c r="P533" s="1"/>
      <c r="Q533" s="1"/>
    </row>
    <row r="534" spans="1:17" hidden="1" x14ac:dyDescent="0.3">
      <c r="A534" s="37">
        <v>43448</v>
      </c>
      <c r="B534" s="43">
        <v>20.53</v>
      </c>
      <c r="C534" s="43"/>
      <c r="D534" s="43">
        <v>44.16</v>
      </c>
      <c r="E534" s="43"/>
      <c r="F534" s="43">
        <v>14.7</v>
      </c>
      <c r="H534" s="12">
        <v>30</v>
      </c>
      <c r="I534" s="1">
        <v>50</v>
      </c>
      <c r="J534" s="2">
        <f t="shared" si="132"/>
        <v>20.325211267605617</v>
      </c>
      <c r="K534" s="2">
        <f t="shared" si="133"/>
        <v>50.788163841807929</v>
      </c>
      <c r="L534" s="2">
        <f t="shared" ref="L534" si="173">AVERAGE(F170:F534)</f>
        <v>17.947004282762432</v>
      </c>
      <c r="P534" s="1"/>
      <c r="Q534" s="1"/>
    </row>
    <row r="535" spans="1:17" hidden="1" x14ac:dyDescent="0.3">
      <c r="A535" s="37">
        <v>43449</v>
      </c>
      <c r="B535" s="43">
        <v>27.28</v>
      </c>
      <c r="C535" s="43"/>
      <c r="D535" s="43">
        <v>107.02</v>
      </c>
      <c r="E535" s="43"/>
      <c r="F535" s="43">
        <v>21.2</v>
      </c>
      <c r="H535" s="12">
        <v>30</v>
      </c>
      <c r="I535" s="1">
        <v>50</v>
      </c>
      <c r="J535" s="2">
        <f t="shared" si="132"/>
        <v>20.275183098591533</v>
      </c>
      <c r="K535" s="2">
        <f t="shared" si="133"/>
        <v>50.76635593220341</v>
      </c>
      <c r="L535" s="2">
        <f t="shared" ref="L535" si="174">AVERAGE(F171:F535)</f>
        <v>17.921544160063046</v>
      </c>
      <c r="P535" s="1"/>
      <c r="Q535" s="1"/>
    </row>
    <row r="536" spans="1:17" hidden="1" x14ac:dyDescent="0.3">
      <c r="A536" s="37">
        <v>43450</v>
      </c>
      <c r="B536" s="43">
        <v>30.72</v>
      </c>
      <c r="C536" s="43"/>
      <c r="D536" s="43">
        <v>48.53</v>
      </c>
      <c r="E536" s="43"/>
      <c r="F536" s="43">
        <v>22.9</v>
      </c>
      <c r="H536" s="12">
        <v>30</v>
      </c>
      <c r="I536" s="1">
        <v>50</v>
      </c>
      <c r="J536" s="2">
        <f t="shared" si="132"/>
        <v>20.257239436619702</v>
      </c>
      <c r="K536" s="2">
        <f t="shared" si="133"/>
        <v>50.740903954802263</v>
      </c>
      <c r="L536" s="2">
        <f t="shared" ref="L536" si="175">AVERAGE(F172:F536)</f>
        <v>17.921237411596788</v>
      </c>
      <c r="P536" s="1"/>
      <c r="Q536" s="1"/>
    </row>
    <row r="537" spans="1:17" hidden="1" x14ac:dyDescent="0.3">
      <c r="A537" s="37">
        <v>43451</v>
      </c>
      <c r="B537" s="43">
        <v>15.03</v>
      </c>
      <c r="C537" s="43"/>
      <c r="D537" s="43">
        <v>40.909999999999997</v>
      </c>
      <c r="E537" s="43"/>
      <c r="F537" s="43">
        <v>14.8</v>
      </c>
      <c r="H537" s="12">
        <v>30</v>
      </c>
      <c r="I537" s="1">
        <v>50</v>
      </c>
      <c r="J537" s="2">
        <f t="shared" si="132"/>
        <v>20.19430985915491</v>
      </c>
      <c r="K537" s="2">
        <f t="shared" si="133"/>
        <v>50.75709039548024</v>
      </c>
      <c r="L537" s="2">
        <f t="shared" ref="L537" si="176">AVERAGE(F173:F537)</f>
        <v>17.877065632455682</v>
      </c>
      <c r="P537" s="1"/>
      <c r="Q537" s="1"/>
    </row>
    <row r="538" spans="1:17" hidden="1" x14ac:dyDescent="0.3">
      <c r="A538" s="37">
        <v>43452</v>
      </c>
      <c r="B538" s="43">
        <v>25.94</v>
      </c>
      <c r="C538" s="43"/>
      <c r="D538" s="43">
        <v>27.07</v>
      </c>
      <c r="E538" s="43"/>
      <c r="F538" s="43">
        <v>25.3</v>
      </c>
      <c r="H538" s="12">
        <v>30</v>
      </c>
      <c r="I538" s="1">
        <v>50</v>
      </c>
      <c r="J538" s="2">
        <f t="shared" si="132"/>
        <v>20.181323943661955</v>
      </c>
      <c r="K538" s="2">
        <f t="shared" si="133"/>
        <v>50.70542372881355</v>
      </c>
      <c r="L538" s="2">
        <f t="shared" ref="L538" si="177">AVERAGE(F174:F538)</f>
        <v>17.885961337977154</v>
      </c>
      <c r="P538" s="1"/>
      <c r="Q538" s="1"/>
    </row>
    <row r="539" spans="1:17" hidden="1" x14ac:dyDescent="0.3">
      <c r="A539" s="37">
        <v>43453</v>
      </c>
      <c r="B539" s="43">
        <v>22.01</v>
      </c>
      <c r="C539" s="43"/>
      <c r="D539" s="43">
        <v>20.79</v>
      </c>
      <c r="E539" s="43"/>
      <c r="F539" s="43">
        <v>19.600000000000001</v>
      </c>
      <c r="H539" s="12">
        <v>30</v>
      </c>
      <c r="I539" s="1">
        <v>50</v>
      </c>
      <c r="J539" s="2">
        <f t="shared" si="132"/>
        <v>20.203014084507025</v>
      </c>
      <c r="K539" s="2">
        <f t="shared" si="133"/>
        <v>50.138135593220333</v>
      </c>
      <c r="L539" s="2">
        <f t="shared" ref="L539" si="178">AVERAGE(F175:F539)</f>
        <v>17.864182196872864</v>
      </c>
      <c r="P539" s="1"/>
      <c r="Q539" s="1"/>
    </row>
    <row r="540" spans="1:17" hidden="1" x14ac:dyDescent="0.3">
      <c r="A540" s="37">
        <v>43454</v>
      </c>
      <c r="B540" s="43">
        <v>17.2</v>
      </c>
      <c r="C540" s="43"/>
      <c r="D540" s="43">
        <v>84.05</v>
      </c>
      <c r="E540" s="43"/>
      <c r="F540" s="43">
        <v>15.2</v>
      </c>
      <c r="H540" s="12">
        <v>30</v>
      </c>
      <c r="I540" s="1">
        <v>50</v>
      </c>
      <c r="J540" s="2">
        <f t="shared" si="132"/>
        <v>20.179154929577447</v>
      </c>
      <c r="K540" s="2">
        <f t="shared" si="133"/>
        <v>49.671016949152538</v>
      </c>
      <c r="L540" s="2">
        <f t="shared" ref="L540" si="179">AVERAGE(F176:F540)</f>
        <v>17.820930663130536</v>
      </c>
      <c r="P540" s="1"/>
      <c r="Q540" s="1"/>
    </row>
    <row r="541" spans="1:17" hidden="1" x14ac:dyDescent="0.3">
      <c r="A541" s="37">
        <v>43455</v>
      </c>
      <c r="B541" s="43">
        <v>18.43</v>
      </c>
      <c r="C541" s="43"/>
      <c r="D541" s="43">
        <v>18.690000000000001</v>
      </c>
      <c r="E541" s="43"/>
      <c r="F541" s="43">
        <v>19.8</v>
      </c>
      <c r="H541" s="12">
        <v>30</v>
      </c>
      <c r="I541" s="1">
        <v>50</v>
      </c>
      <c r="J541" s="2">
        <f t="shared" si="132"/>
        <v>20.183718309859138</v>
      </c>
      <c r="K541" s="2">
        <f t="shared" si="133"/>
        <v>49.680197740112988</v>
      </c>
      <c r="L541" s="2">
        <f t="shared" ref="L541" si="180">AVERAGE(F177:F541)</f>
        <v>17.838722074173482</v>
      </c>
      <c r="P541" s="1"/>
      <c r="Q541" s="1"/>
    </row>
    <row r="542" spans="1:17" hidden="1" x14ac:dyDescent="0.3">
      <c r="A542" s="37">
        <v>43456</v>
      </c>
      <c r="B542" s="43">
        <v>13.26</v>
      </c>
      <c r="C542" s="43"/>
      <c r="D542" s="43">
        <v>16.36</v>
      </c>
      <c r="E542" s="43"/>
      <c r="F542" s="43">
        <v>12.2</v>
      </c>
      <c r="H542" s="12">
        <v>30</v>
      </c>
      <c r="I542" s="1">
        <v>50</v>
      </c>
      <c r="J542" s="2">
        <f t="shared" si="132"/>
        <v>20.191352112676039</v>
      </c>
      <c r="K542" s="2">
        <f t="shared" si="133"/>
        <v>49.692457627118635</v>
      </c>
      <c r="L542" s="2">
        <f t="shared" ref="L542" si="181">AVERAGE(F178:F542)</f>
        <v>17.842709804234829</v>
      </c>
      <c r="P542" s="1"/>
      <c r="Q542" s="1"/>
    </row>
    <row r="543" spans="1:17" hidden="1" x14ac:dyDescent="0.3">
      <c r="A543" s="37">
        <v>43457</v>
      </c>
      <c r="B543" s="43">
        <v>12.8</v>
      </c>
      <c r="C543" s="43"/>
      <c r="D543" s="43">
        <v>12.91</v>
      </c>
      <c r="E543" s="43"/>
      <c r="F543" s="43">
        <v>13.5</v>
      </c>
      <c r="H543" s="12">
        <v>30</v>
      </c>
      <c r="I543" s="1">
        <v>50</v>
      </c>
      <c r="J543" s="2">
        <f t="shared" si="132"/>
        <v>20.179577464788718</v>
      </c>
      <c r="K543" s="2">
        <f t="shared" si="133"/>
        <v>49.573700564971745</v>
      </c>
      <c r="L543" s="2">
        <f t="shared" ref="L543" si="182">AVERAGE(F179:F543)</f>
        <v>17.831666859449555</v>
      </c>
      <c r="P543" s="1"/>
      <c r="Q543" s="1"/>
    </row>
    <row r="544" spans="1:17" hidden="1" x14ac:dyDescent="0.3">
      <c r="A544" s="37">
        <v>43458</v>
      </c>
      <c r="B544" s="43">
        <v>14.63</v>
      </c>
      <c r="C544" s="43"/>
      <c r="D544" s="43">
        <v>14.64</v>
      </c>
      <c r="E544" s="43"/>
      <c r="F544" s="43">
        <v>9.9</v>
      </c>
      <c r="H544" s="12">
        <v>30</v>
      </c>
      <c r="I544" s="1">
        <v>50</v>
      </c>
      <c r="J544" s="2">
        <f t="shared" si="132"/>
        <v>20.15146478873238</v>
      </c>
      <c r="K544" s="2">
        <f t="shared" si="133"/>
        <v>49.425112994350265</v>
      </c>
      <c r="L544" s="2">
        <f t="shared" ref="L544" si="183">AVERAGE(F180:F544)</f>
        <v>17.808047227547714</v>
      </c>
      <c r="P544" s="1"/>
      <c r="Q544" s="1"/>
    </row>
    <row r="545" spans="1:17" hidden="1" x14ac:dyDescent="0.3">
      <c r="A545" s="37">
        <v>43459</v>
      </c>
      <c r="B545" s="43">
        <v>9.6300000000000008</v>
      </c>
      <c r="C545" s="43"/>
      <c r="D545" s="43">
        <v>9.93</v>
      </c>
      <c r="E545" s="43"/>
      <c r="F545" s="43">
        <v>7.13</v>
      </c>
      <c r="H545" s="12">
        <v>30</v>
      </c>
      <c r="I545" s="1">
        <v>50</v>
      </c>
      <c r="J545" s="2">
        <f t="shared" si="132"/>
        <v>20.129295774647872</v>
      </c>
      <c r="K545" s="2">
        <f t="shared" si="133"/>
        <v>49.416525423728807</v>
      </c>
      <c r="L545" s="2">
        <f t="shared" ref="L545" si="184">AVERAGE(F181:F545)</f>
        <v>17.789120847179618</v>
      </c>
      <c r="P545" s="1"/>
      <c r="Q545" s="1"/>
    </row>
    <row r="546" spans="1:17" hidden="1" x14ac:dyDescent="0.3">
      <c r="A546" s="37">
        <v>43460</v>
      </c>
      <c r="B546" s="43">
        <v>19.04</v>
      </c>
      <c r="C546" s="43"/>
      <c r="D546" s="43">
        <v>16.05</v>
      </c>
      <c r="E546" s="43"/>
      <c r="F546" s="43">
        <v>9.9700000000000006</v>
      </c>
      <c r="H546" s="12">
        <v>30</v>
      </c>
      <c r="I546" s="1">
        <v>50</v>
      </c>
      <c r="J546" s="2">
        <f t="shared" si="132"/>
        <v>20.150732394366184</v>
      </c>
      <c r="K546" s="2">
        <f t="shared" si="133"/>
        <v>49.430423728813544</v>
      </c>
      <c r="L546" s="2">
        <f t="shared" ref="L546" si="185">AVERAGE(F182:F546)</f>
        <v>17.792679129388205</v>
      </c>
      <c r="P546" s="1"/>
      <c r="Q546" s="1"/>
    </row>
    <row r="547" spans="1:17" hidden="1" x14ac:dyDescent="0.3">
      <c r="A547" s="37">
        <v>43461</v>
      </c>
      <c r="B547" s="43">
        <v>23.97</v>
      </c>
      <c r="C547" s="43"/>
      <c r="D547" s="43">
        <v>28.52</v>
      </c>
      <c r="E547" s="43"/>
      <c r="F547" s="43">
        <v>17.600000000000001</v>
      </c>
      <c r="H547" s="12">
        <v>30</v>
      </c>
      <c r="I547" s="1">
        <v>50</v>
      </c>
      <c r="J547" s="2">
        <f t="shared" si="132"/>
        <v>20.186873239436608</v>
      </c>
      <c r="K547" s="2">
        <f t="shared" si="133"/>
        <v>49.481242937853089</v>
      </c>
      <c r="L547" s="2">
        <f t="shared" ref="L547" si="186">AVERAGE(F183:F547)</f>
        <v>17.815378515891272</v>
      </c>
      <c r="P547" s="1"/>
      <c r="Q547" s="1"/>
    </row>
    <row r="548" spans="1:17" hidden="1" x14ac:dyDescent="0.3">
      <c r="A548" s="37">
        <v>43462</v>
      </c>
      <c r="B548" s="43">
        <v>17.59</v>
      </c>
      <c r="C548" s="43"/>
      <c r="D548" s="43">
        <v>38.4</v>
      </c>
      <c r="E548" s="43"/>
      <c r="F548" s="43">
        <v>16.600000000000001</v>
      </c>
      <c r="H548" s="12">
        <v>30</v>
      </c>
      <c r="I548" s="1">
        <v>50</v>
      </c>
      <c r="J548" s="2">
        <f t="shared" si="132"/>
        <v>20.195098591549282</v>
      </c>
      <c r="K548" s="2">
        <f t="shared" si="133"/>
        <v>49.539096045197731</v>
      </c>
      <c r="L548" s="2">
        <f t="shared" ref="L548" si="187">AVERAGE(F184:F548)</f>
        <v>17.832556430001706</v>
      </c>
      <c r="P548" s="1"/>
      <c r="Q548" s="1"/>
    </row>
    <row r="549" spans="1:17" hidden="1" x14ac:dyDescent="0.3">
      <c r="A549" s="37">
        <v>43463</v>
      </c>
      <c r="B549" s="43">
        <v>24.93</v>
      </c>
      <c r="C549" s="43"/>
      <c r="D549" s="43">
        <v>35.06</v>
      </c>
      <c r="E549" s="43"/>
      <c r="F549" s="43">
        <v>16.7</v>
      </c>
      <c r="H549" s="12">
        <v>30</v>
      </c>
      <c r="I549" s="1">
        <v>50</v>
      </c>
      <c r="J549" s="2">
        <f t="shared" si="132"/>
        <v>20.211830985915483</v>
      </c>
      <c r="K549" s="2">
        <f t="shared" si="133"/>
        <v>49.409858757062139</v>
      </c>
      <c r="L549" s="2">
        <f t="shared" ref="L549" si="188">AVERAGE(F185:F549)</f>
        <v>17.833783423866734</v>
      </c>
      <c r="P549" s="1"/>
      <c r="Q549" s="1"/>
    </row>
    <row r="550" spans="1:17" hidden="1" x14ac:dyDescent="0.3">
      <c r="A550" s="37">
        <v>43464</v>
      </c>
      <c r="B550" s="43">
        <v>19.39</v>
      </c>
      <c r="C550" s="43"/>
      <c r="D550" s="43">
        <v>46.05</v>
      </c>
      <c r="E550" s="43"/>
      <c r="F550" s="43">
        <v>16.100000000000001</v>
      </c>
      <c r="H550" s="12">
        <v>30</v>
      </c>
      <c r="I550" s="1">
        <v>50</v>
      </c>
      <c r="J550" s="2">
        <f t="shared" si="132"/>
        <v>20.232591549295762</v>
      </c>
      <c r="K550" s="2">
        <f t="shared" si="133"/>
        <v>49.378361581920892</v>
      </c>
      <c r="L550" s="2">
        <f t="shared" ref="L550" si="189">AVERAGE(F186:F550)</f>
        <v>17.819672994418884</v>
      </c>
      <c r="P550" s="1"/>
      <c r="Q550" s="1"/>
    </row>
    <row r="551" spans="1:17" hidden="1" x14ac:dyDescent="0.3">
      <c r="A551" s="37">
        <v>43465</v>
      </c>
      <c r="B551" s="43">
        <v>23.24</v>
      </c>
      <c r="C551" s="43"/>
      <c r="D551" s="43">
        <v>42.94</v>
      </c>
      <c r="E551" s="43"/>
      <c r="F551" s="43">
        <v>22.7</v>
      </c>
      <c r="H551" s="12">
        <v>30</v>
      </c>
      <c r="I551" s="1">
        <v>50</v>
      </c>
      <c r="J551" s="2">
        <f t="shared" si="132"/>
        <v>20.217521126760552</v>
      </c>
      <c r="K551" s="2">
        <f t="shared" si="133"/>
        <v>49.464915254237269</v>
      </c>
      <c r="L551" s="2">
        <f t="shared" ref="L551:L566" si="190">AVERAGE(F187:F551)</f>
        <v>17.838691399326859</v>
      </c>
      <c r="P551" s="1"/>
      <c r="Q551" s="1"/>
    </row>
    <row r="552" spans="1:17" hidden="1" x14ac:dyDescent="0.3">
      <c r="A552" s="37">
        <v>43466</v>
      </c>
      <c r="B552" s="43">
        <v>21.54</v>
      </c>
      <c r="C552" s="43"/>
      <c r="D552" s="43">
        <v>27.47</v>
      </c>
      <c r="E552" s="43"/>
      <c r="F552" s="43">
        <v>15.72</v>
      </c>
      <c r="H552" s="12">
        <v>30</v>
      </c>
      <c r="I552" s="1">
        <v>50</v>
      </c>
      <c r="J552" s="2">
        <f t="shared" si="132"/>
        <v>20.219098591549283</v>
      </c>
      <c r="K552" s="2">
        <f t="shared" si="133"/>
        <v>49.458615819209037</v>
      </c>
      <c r="L552" s="2">
        <f t="shared" si="190"/>
        <v>17.837832503621339</v>
      </c>
      <c r="P552" s="1"/>
      <c r="Q552" s="1"/>
    </row>
    <row r="553" spans="1:17" hidden="1" x14ac:dyDescent="0.3">
      <c r="A553" s="37">
        <v>43467</v>
      </c>
      <c r="B553" s="43">
        <v>30.48</v>
      </c>
      <c r="C553" s="43"/>
      <c r="D553" s="43">
        <v>41.62</v>
      </c>
      <c r="E553" s="43"/>
      <c r="F553" s="43">
        <v>23.94</v>
      </c>
      <c r="H553" s="12">
        <v>30</v>
      </c>
      <c r="I553" s="1">
        <v>50</v>
      </c>
      <c r="J553" s="2">
        <f t="shared" si="132"/>
        <v>20.245971830985905</v>
      </c>
      <c r="K553" s="2">
        <f t="shared" si="133"/>
        <v>49.515451977401121</v>
      </c>
      <c r="L553" s="2">
        <f t="shared" si="190"/>
        <v>17.86280182877471</v>
      </c>
      <c r="P553" s="1"/>
      <c r="Q553" s="1"/>
    </row>
    <row r="554" spans="1:17" hidden="1" x14ac:dyDescent="0.3">
      <c r="A554" s="37">
        <v>43468</v>
      </c>
      <c r="B554" s="43">
        <v>30.41</v>
      </c>
      <c r="C554" s="43"/>
      <c r="D554" s="43">
        <v>31.09</v>
      </c>
      <c r="E554" s="43"/>
      <c r="F554" s="43">
        <v>27.65</v>
      </c>
      <c r="H554" s="12">
        <v>30</v>
      </c>
      <c r="I554" s="1">
        <v>50</v>
      </c>
      <c r="J554" s="2">
        <f t="shared" si="132"/>
        <v>20.270253521126751</v>
      </c>
      <c r="K554" s="2">
        <f t="shared" si="133"/>
        <v>49.550621468926551</v>
      </c>
      <c r="L554" s="2">
        <f t="shared" si="190"/>
        <v>17.901912258222566</v>
      </c>
      <c r="P554" s="1"/>
      <c r="Q554" s="1"/>
    </row>
    <row r="555" spans="1:17" hidden="1" x14ac:dyDescent="0.3">
      <c r="A555" s="37">
        <v>43469</v>
      </c>
      <c r="B555" s="43">
        <v>27.65</v>
      </c>
      <c r="C555" s="43"/>
      <c r="D555" s="43">
        <v>37.07</v>
      </c>
      <c r="E555" s="43"/>
      <c r="F555" s="43">
        <v>23.38</v>
      </c>
      <c r="H555" s="12">
        <v>30</v>
      </c>
      <c r="I555" s="1">
        <v>50</v>
      </c>
      <c r="J555" s="2">
        <f t="shared" si="132"/>
        <v>20.290253521126747</v>
      </c>
      <c r="K555" s="2">
        <f t="shared" si="133"/>
        <v>49.601355932203376</v>
      </c>
      <c r="L555" s="2">
        <f t="shared" si="190"/>
        <v>17.923936798099863</v>
      </c>
      <c r="P555" s="1"/>
      <c r="Q555" s="1"/>
    </row>
    <row r="556" spans="1:17" hidden="1" x14ac:dyDescent="0.3">
      <c r="A556" s="37">
        <v>43470</v>
      </c>
      <c r="B556" s="43">
        <v>25.93</v>
      </c>
      <c r="C556" s="43"/>
      <c r="D556" s="43">
        <v>54.85</v>
      </c>
      <c r="E556" s="43"/>
      <c r="F556" s="43">
        <v>22.55</v>
      </c>
      <c r="H556" s="12">
        <v>30</v>
      </c>
      <c r="I556" s="1">
        <v>50</v>
      </c>
      <c r="J556" s="2">
        <f t="shared" si="132"/>
        <v>20.292901408450692</v>
      </c>
      <c r="K556" s="2">
        <f t="shared" si="133"/>
        <v>49.666214689265516</v>
      </c>
      <c r="L556" s="2">
        <f t="shared" si="190"/>
        <v>17.947096307302317</v>
      </c>
      <c r="P556" s="1"/>
      <c r="Q556" s="1"/>
    </row>
    <row r="557" spans="1:17" hidden="1" x14ac:dyDescent="0.3">
      <c r="A557" s="37">
        <v>43471</v>
      </c>
      <c r="B557" s="43">
        <v>9.75</v>
      </c>
      <c r="C557" s="43"/>
      <c r="D557" s="43">
        <v>9.24</v>
      </c>
      <c r="E557" s="43"/>
      <c r="F557" s="43">
        <v>12.85</v>
      </c>
      <c r="H557" s="12">
        <v>30</v>
      </c>
      <c r="I557" s="1">
        <v>50</v>
      </c>
      <c r="J557" s="2">
        <f t="shared" si="132"/>
        <v>20.263098591549284</v>
      </c>
      <c r="K557" s="2">
        <f t="shared" si="133"/>
        <v>49.562090395480205</v>
      </c>
      <c r="L557" s="2">
        <f t="shared" si="190"/>
        <v>17.936820233682688</v>
      </c>
      <c r="P557" s="1"/>
      <c r="Q557" s="1"/>
    </row>
    <row r="558" spans="1:17" hidden="1" x14ac:dyDescent="0.3">
      <c r="A558" s="37">
        <v>43472</v>
      </c>
      <c r="B558" s="43">
        <v>11.07</v>
      </c>
      <c r="C558" s="43"/>
      <c r="D558" s="43">
        <v>9.43</v>
      </c>
      <c r="E558" s="43"/>
      <c r="F558" s="43">
        <v>7.3</v>
      </c>
      <c r="H558" s="12">
        <v>30</v>
      </c>
      <c r="I558" s="1">
        <v>50</v>
      </c>
      <c r="J558" s="2">
        <f t="shared" si="132"/>
        <v>20.248929577464779</v>
      </c>
      <c r="K558" s="2">
        <f t="shared" si="133"/>
        <v>49.257655367231607</v>
      </c>
      <c r="L558" s="2">
        <f t="shared" si="190"/>
        <v>17.919028822639742</v>
      </c>
      <c r="P558" s="1"/>
      <c r="Q558" s="1"/>
    </row>
    <row r="559" spans="1:17" hidden="1" x14ac:dyDescent="0.3">
      <c r="A559" s="37">
        <v>43473</v>
      </c>
      <c r="B559" s="43">
        <v>18.43</v>
      </c>
      <c r="C559" s="43"/>
      <c r="D559" s="43">
        <v>37.590000000000003</v>
      </c>
      <c r="E559" s="43"/>
      <c r="F559" s="43">
        <v>16.43</v>
      </c>
      <c r="H559" s="12">
        <v>30</v>
      </c>
      <c r="I559" s="1">
        <v>50</v>
      </c>
      <c r="J559" s="2">
        <f t="shared" ref="J559:J622" si="191">AVERAGE(B195:B559)</f>
        <v>20.183154929577451</v>
      </c>
      <c r="K559" s="2">
        <f t="shared" ref="K559:K622" si="192">AVERAGE(D195:D559)</f>
        <v>49.093502824858724</v>
      </c>
      <c r="L559" s="2">
        <f t="shared" si="190"/>
        <v>17.877709804234836</v>
      </c>
      <c r="P559" s="1"/>
      <c r="Q559" s="1"/>
    </row>
    <row r="560" spans="1:17" hidden="1" x14ac:dyDescent="0.3">
      <c r="A560" s="37">
        <v>43474</v>
      </c>
      <c r="B560" s="43">
        <v>27.46</v>
      </c>
      <c r="C560" s="43"/>
      <c r="D560" s="43">
        <v>52.15</v>
      </c>
      <c r="E560" s="43"/>
      <c r="F560" s="43">
        <v>33.26</v>
      </c>
      <c r="H560" s="12">
        <v>30</v>
      </c>
      <c r="I560" s="1">
        <v>50</v>
      </c>
      <c r="J560" s="2">
        <f t="shared" si="191"/>
        <v>20.177070422535202</v>
      </c>
      <c r="K560" s="2">
        <f t="shared" si="192"/>
        <v>49.127824858757045</v>
      </c>
      <c r="L560" s="2">
        <f t="shared" si="190"/>
        <v>17.908875448406619</v>
      </c>
      <c r="P560" s="1"/>
      <c r="Q560" s="1"/>
    </row>
    <row r="561" spans="1:17" hidden="1" x14ac:dyDescent="0.3">
      <c r="A561" s="37">
        <v>43475</v>
      </c>
      <c r="B561" s="43">
        <v>27.91</v>
      </c>
      <c r="C561" s="43"/>
      <c r="D561" s="43">
        <v>25.98</v>
      </c>
      <c r="E561" s="43"/>
      <c r="F561" s="43">
        <v>23.01</v>
      </c>
      <c r="H561" s="12">
        <v>30</v>
      </c>
      <c r="I561" s="1">
        <v>50</v>
      </c>
      <c r="J561" s="2">
        <f t="shared" si="191"/>
        <v>20.191183098591537</v>
      </c>
      <c r="K561" s="2">
        <f t="shared" si="192"/>
        <v>49.114491525423702</v>
      </c>
      <c r="L561" s="2">
        <f t="shared" si="190"/>
        <v>17.924550295032383</v>
      </c>
      <c r="P561" s="1"/>
      <c r="Q561" s="1"/>
    </row>
    <row r="562" spans="1:17" hidden="1" x14ac:dyDescent="0.3">
      <c r="A562" s="37">
        <v>43476</v>
      </c>
      <c r="B562" s="43">
        <v>23.29</v>
      </c>
      <c r="C562" s="43"/>
      <c r="D562" s="43">
        <v>24.76</v>
      </c>
      <c r="E562" s="43"/>
      <c r="F562" s="43">
        <v>18.09</v>
      </c>
      <c r="H562" s="12">
        <v>30</v>
      </c>
      <c r="I562" s="1">
        <v>50</v>
      </c>
      <c r="J562" s="2">
        <f t="shared" si="191"/>
        <v>20.169802816901399</v>
      </c>
      <c r="K562" s="2">
        <f t="shared" si="192"/>
        <v>49.086525423728787</v>
      </c>
      <c r="L562" s="2">
        <f t="shared" si="190"/>
        <v>17.90458096987901</v>
      </c>
      <c r="P562" s="1"/>
      <c r="Q562" s="1"/>
    </row>
    <row r="563" spans="1:17" hidden="1" x14ac:dyDescent="0.3">
      <c r="A563" s="37">
        <v>43477</v>
      </c>
      <c r="B563" s="43">
        <v>18.809999999999999</v>
      </c>
      <c r="C563" s="43"/>
      <c r="D563" s="43">
        <v>23.29</v>
      </c>
      <c r="E563" s="43"/>
      <c r="F563" s="43">
        <v>15.92</v>
      </c>
      <c r="H563" s="12">
        <v>30</v>
      </c>
      <c r="I563" s="1">
        <v>50</v>
      </c>
      <c r="J563" s="2">
        <f t="shared" si="191"/>
        <v>20.148197183098585</v>
      </c>
      <c r="K563" s="2">
        <f t="shared" si="192"/>
        <v>48.917429378531047</v>
      </c>
      <c r="L563" s="2">
        <f t="shared" si="190"/>
        <v>17.875194466811529</v>
      </c>
      <c r="P563" s="1"/>
      <c r="Q563" s="1"/>
    </row>
    <row r="564" spans="1:17" hidden="1" x14ac:dyDescent="0.3">
      <c r="A564" s="37">
        <v>43478</v>
      </c>
      <c r="B564" s="43">
        <v>28.44</v>
      </c>
      <c r="C564" s="43"/>
      <c r="D564" s="43">
        <v>29.8</v>
      </c>
      <c r="E564" s="43"/>
      <c r="F564" s="43">
        <v>31.04</v>
      </c>
      <c r="H564" s="12">
        <v>30</v>
      </c>
      <c r="I564" s="1">
        <v>50</v>
      </c>
      <c r="J564" s="2">
        <f t="shared" si="191"/>
        <v>20.156591549295769</v>
      </c>
      <c r="K564" s="2">
        <f t="shared" si="192"/>
        <v>48.24299435028248</v>
      </c>
      <c r="L564" s="2">
        <f t="shared" si="190"/>
        <v>17.868568699940358</v>
      </c>
      <c r="P564" s="1"/>
      <c r="Q564" s="1"/>
    </row>
    <row r="565" spans="1:17" hidden="1" x14ac:dyDescent="0.3">
      <c r="A565" s="37">
        <v>43479</v>
      </c>
      <c r="B565" s="43">
        <v>23.57</v>
      </c>
      <c r="C565" s="43"/>
      <c r="D565" s="43">
        <v>22.63</v>
      </c>
      <c r="E565" s="43"/>
      <c r="F565" s="43">
        <v>21.23</v>
      </c>
      <c r="H565" s="12">
        <v>30</v>
      </c>
      <c r="I565" s="1">
        <v>50</v>
      </c>
      <c r="J565" s="2">
        <f t="shared" si="191"/>
        <v>20.165859154929571</v>
      </c>
      <c r="K565" s="2">
        <f t="shared" si="192"/>
        <v>48.225988700564962</v>
      </c>
      <c r="L565" s="2">
        <f t="shared" si="190"/>
        <v>17.868660724480232</v>
      </c>
      <c r="P565" s="1"/>
      <c r="Q565" s="1"/>
    </row>
    <row r="566" spans="1:17" hidden="1" x14ac:dyDescent="0.3">
      <c r="A566" s="37">
        <v>43480</v>
      </c>
      <c r="B566" s="43">
        <v>36.74</v>
      </c>
      <c r="C566" s="43"/>
      <c r="D566" s="43">
        <v>51.68</v>
      </c>
      <c r="E566" s="43"/>
      <c r="F566" s="43">
        <v>26.04</v>
      </c>
      <c r="H566" s="12">
        <v>30</v>
      </c>
      <c r="I566" s="1">
        <v>50</v>
      </c>
      <c r="J566" s="2">
        <f t="shared" si="191"/>
        <v>20.205971830985909</v>
      </c>
      <c r="K566" s="2">
        <f t="shared" si="192"/>
        <v>48.261129943502823</v>
      </c>
      <c r="L566" s="2">
        <f t="shared" si="190"/>
        <v>17.886881583375938</v>
      </c>
      <c r="P566" s="1"/>
      <c r="Q566" s="1"/>
    </row>
    <row r="567" spans="1:17" hidden="1" x14ac:dyDescent="0.3">
      <c r="A567" s="37">
        <v>43481</v>
      </c>
      <c r="B567" s="43">
        <v>55.54</v>
      </c>
      <c r="C567" s="43"/>
      <c r="D567" s="43">
        <v>60.47</v>
      </c>
      <c r="E567" s="43"/>
      <c r="F567" s="43">
        <v>40.770000000000003</v>
      </c>
      <c r="H567" s="12">
        <v>30</v>
      </c>
      <c r="I567" s="1">
        <v>50</v>
      </c>
      <c r="J567" s="2">
        <f t="shared" si="191"/>
        <v>20.278901408450693</v>
      </c>
      <c r="K567" s="2">
        <f t="shared" si="192"/>
        <v>48.333644067796598</v>
      </c>
      <c r="L567" s="2">
        <f t="shared" ref="L567:L582" si="193">AVERAGE(F203:F567)</f>
        <v>17.932188331842202</v>
      </c>
      <c r="P567" s="1"/>
      <c r="Q567" s="1"/>
    </row>
    <row r="568" spans="1:17" hidden="1" x14ac:dyDescent="0.3">
      <c r="A568" s="37">
        <v>43482</v>
      </c>
      <c r="B568" s="43">
        <v>47.64</v>
      </c>
      <c r="C568" s="43"/>
      <c r="D568" s="43">
        <v>48.5</v>
      </c>
      <c r="E568" s="43"/>
      <c r="F568" s="43">
        <v>37.83</v>
      </c>
      <c r="H568" s="12">
        <v>30</v>
      </c>
      <c r="I568" s="1">
        <v>50</v>
      </c>
      <c r="J568" s="2">
        <f t="shared" si="191"/>
        <v>20.337802816901402</v>
      </c>
      <c r="K568" s="2">
        <f t="shared" si="192"/>
        <v>48.356497175141236</v>
      </c>
      <c r="L568" s="2">
        <f t="shared" si="193"/>
        <v>17.97277115392809</v>
      </c>
      <c r="P568" s="1"/>
      <c r="Q568" s="1"/>
    </row>
    <row r="569" spans="1:17" hidden="1" x14ac:dyDescent="0.3">
      <c r="A569" s="37">
        <v>43483</v>
      </c>
      <c r="B569" s="43">
        <v>38.82</v>
      </c>
      <c r="C569" s="43"/>
      <c r="D569" s="43">
        <v>80.150000000000006</v>
      </c>
      <c r="E569" s="43"/>
      <c r="F569" s="43">
        <v>31.41</v>
      </c>
      <c r="H569" s="12">
        <v>30</v>
      </c>
      <c r="I569" s="1">
        <v>50</v>
      </c>
      <c r="J569" s="2">
        <f t="shared" si="191"/>
        <v>20.375690140845062</v>
      </c>
      <c r="K569" s="2">
        <f t="shared" si="192"/>
        <v>48.425084745762703</v>
      </c>
      <c r="L569" s="2">
        <f t="shared" si="193"/>
        <v>18.005010417731768</v>
      </c>
      <c r="P569" s="1"/>
      <c r="Q569" s="1"/>
    </row>
    <row r="570" spans="1:17" hidden="1" x14ac:dyDescent="0.3">
      <c r="A570" s="37">
        <v>43484</v>
      </c>
      <c r="B570" s="43">
        <v>28.18</v>
      </c>
      <c r="C570" s="43"/>
      <c r="D570" s="43">
        <v>87.07</v>
      </c>
      <c r="E570" s="43"/>
      <c r="F570" s="43">
        <v>22.77</v>
      </c>
      <c r="H570" s="12">
        <v>30</v>
      </c>
      <c r="I570" s="1">
        <v>50</v>
      </c>
      <c r="J570" s="2">
        <f t="shared" si="191"/>
        <v>20.363971830985907</v>
      </c>
      <c r="K570" s="2">
        <f t="shared" si="192"/>
        <v>48.44290960451977</v>
      </c>
      <c r="L570" s="2">
        <f t="shared" si="193"/>
        <v>17.983752749020109</v>
      </c>
      <c r="P570" s="1"/>
      <c r="Q570" s="1"/>
    </row>
    <row r="571" spans="1:17" hidden="1" x14ac:dyDescent="0.3">
      <c r="A571" s="37">
        <v>43485</v>
      </c>
      <c r="B571" s="43">
        <v>12.7</v>
      </c>
      <c r="C571" s="43"/>
      <c r="D571" s="43">
        <v>13.76</v>
      </c>
      <c r="E571" s="43"/>
      <c r="F571" s="43" t="s">
        <v>3</v>
      </c>
      <c r="H571" s="12">
        <v>30</v>
      </c>
      <c r="I571" s="1">
        <v>50</v>
      </c>
      <c r="J571" s="2">
        <f t="shared" si="191"/>
        <v>20.320169014084499</v>
      </c>
      <c r="K571" s="2">
        <f t="shared" si="192"/>
        <v>48.371214689265528</v>
      </c>
      <c r="L571" s="2">
        <f t="shared" si="193"/>
        <v>17.934164295940171</v>
      </c>
      <c r="P571" s="1"/>
      <c r="Q571" s="1"/>
    </row>
    <row r="572" spans="1:17" hidden="1" x14ac:dyDescent="0.3">
      <c r="A572" s="37">
        <v>43486</v>
      </c>
      <c r="B572" s="43">
        <v>14.59</v>
      </c>
      <c r="C572" s="43"/>
      <c r="D572" s="43">
        <v>17.89</v>
      </c>
      <c r="E572" s="43"/>
      <c r="F572" s="43" t="s">
        <v>3</v>
      </c>
      <c r="H572" s="12">
        <v>30</v>
      </c>
      <c r="I572" s="1">
        <v>50</v>
      </c>
      <c r="J572" s="2">
        <f t="shared" si="191"/>
        <v>20.294676056338023</v>
      </c>
      <c r="K572" s="2">
        <f t="shared" si="192"/>
        <v>48.334604519774004</v>
      </c>
      <c r="L572" s="2">
        <f t="shared" si="193"/>
        <v>17.873467272162209</v>
      </c>
      <c r="P572" s="1"/>
      <c r="Q572" s="1"/>
    </row>
    <row r="573" spans="1:17" hidden="1" x14ac:dyDescent="0.3">
      <c r="A573" s="37">
        <v>43487</v>
      </c>
      <c r="B573" s="43">
        <v>22.02</v>
      </c>
      <c r="C573" s="43"/>
      <c r="D573" s="43">
        <v>34.979999999999997</v>
      </c>
      <c r="E573" s="43"/>
      <c r="F573" s="43" t="s">
        <v>3</v>
      </c>
      <c r="H573" s="12">
        <v>30</v>
      </c>
      <c r="I573" s="1">
        <v>50</v>
      </c>
      <c r="J573" s="2">
        <f t="shared" si="191"/>
        <v>20.260591549295771</v>
      </c>
      <c r="K573" s="2">
        <f t="shared" si="192"/>
        <v>48.19663841807909</v>
      </c>
      <c r="L573" s="2">
        <f t="shared" si="193"/>
        <v>17.865025994367045</v>
      </c>
      <c r="P573" s="1"/>
      <c r="Q573" s="1"/>
    </row>
    <row r="574" spans="1:17" hidden="1" x14ac:dyDescent="0.3">
      <c r="A574" s="37">
        <v>43488</v>
      </c>
      <c r="B574" s="43">
        <v>26.13</v>
      </c>
      <c r="C574" s="43"/>
      <c r="D574" s="43">
        <v>60.83</v>
      </c>
      <c r="E574" s="43"/>
      <c r="F574" s="43" t="s">
        <v>3</v>
      </c>
      <c r="H574" s="12">
        <v>30</v>
      </c>
      <c r="I574" s="1">
        <v>50</v>
      </c>
      <c r="J574" s="2">
        <f t="shared" si="191"/>
        <v>20.187295774647882</v>
      </c>
      <c r="K574" s="2">
        <f t="shared" si="192"/>
        <v>47.949322033898298</v>
      </c>
      <c r="L574" s="2">
        <f t="shared" si="193"/>
        <v>17.865025994367045</v>
      </c>
      <c r="P574" s="1"/>
      <c r="Q574" s="1"/>
    </row>
    <row r="575" spans="1:17" hidden="1" x14ac:dyDescent="0.3">
      <c r="A575" s="37">
        <v>43489</v>
      </c>
      <c r="B575" s="43">
        <v>33.130000000000003</v>
      </c>
      <c r="C575" s="43"/>
      <c r="D575" s="43">
        <v>33.6</v>
      </c>
      <c r="E575" s="43"/>
      <c r="F575" s="43" t="s">
        <v>3</v>
      </c>
      <c r="H575" s="12">
        <v>30</v>
      </c>
      <c r="I575" s="1">
        <v>50</v>
      </c>
      <c r="J575" s="2">
        <f t="shared" si="191"/>
        <v>20.157633802816896</v>
      </c>
      <c r="K575" s="2">
        <f t="shared" si="192"/>
        <v>47.824858757062138</v>
      </c>
      <c r="L575" s="2">
        <f t="shared" si="193"/>
        <v>17.865025994367045</v>
      </c>
      <c r="P575" s="1"/>
      <c r="Q575" s="1"/>
    </row>
    <row r="576" spans="1:17" hidden="1" x14ac:dyDescent="0.3">
      <c r="A576" s="37">
        <v>43490</v>
      </c>
      <c r="B576" s="43">
        <v>34.82</v>
      </c>
      <c r="C576" s="43"/>
      <c r="D576" s="43">
        <v>39.340000000000003</v>
      </c>
      <c r="E576" s="43"/>
      <c r="F576" s="43" t="s">
        <v>3</v>
      </c>
      <c r="H576" s="12">
        <v>30</v>
      </c>
      <c r="I576" s="1">
        <v>50</v>
      </c>
      <c r="J576" s="2">
        <f t="shared" si="191"/>
        <v>20.155183098591543</v>
      </c>
      <c r="K576" s="2">
        <f t="shared" si="192"/>
        <v>47.809293785310729</v>
      </c>
      <c r="L576" s="2">
        <f t="shared" si="193"/>
        <v>17.865025994367045</v>
      </c>
      <c r="P576" s="1"/>
      <c r="Q576" s="1"/>
    </row>
    <row r="577" spans="1:17" hidden="1" x14ac:dyDescent="0.3">
      <c r="A577" s="37">
        <v>43491</v>
      </c>
      <c r="B577" s="43">
        <v>28.68</v>
      </c>
      <c r="C577" s="43"/>
      <c r="D577" s="43">
        <v>49.22</v>
      </c>
      <c r="E577" s="43"/>
      <c r="F577" s="43" t="s">
        <v>3</v>
      </c>
      <c r="H577" s="12">
        <v>30</v>
      </c>
      <c r="I577" s="1">
        <v>50</v>
      </c>
      <c r="J577" s="2">
        <f t="shared" si="191"/>
        <v>20.14602816901408</v>
      </c>
      <c r="K577" s="2">
        <f t="shared" si="192"/>
        <v>47.848418079096035</v>
      </c>
      <c r="L577" s="2">
        <f t="shared" si="193"/>
        <v>17.865025994367045</v>
      </c>
      <c r="P577" s="1"/>
      <c r="Q577" s="1"/>
    </row>
    <row r="578" spans="1:17" hidden="1" x14ac:dyDescent="0.3">
      <c r="A578" s="37">
        <v>43492</v>
      </c>
      <c r="B578" s="43">
        <v>34.6</v>
      </c>
      <c r="C578" s="43"/>
      <c r="D578" s="43">
        <v>52.08</v>
      </c>
      <c r="E578" s="43"/>
      <c r="F578" s="43" t="s">
        <v>3</v>
      </c>
      <c r="H578" s="12">
        <v>30</v>
      </c>
      <c r="I578" s="1">
        <v>50</v>
      </c>
      <c r="J578" s="2">
        <f t="shared" si="191"/>
        <v>20.153436619718306</v>
      </c>
      <c r="K578" s="2">
        <f t="shared" si="192"/>
        <v>47.893870056497178</v>
      </c>
      <c r="L578" s="2">
        <f t="shared" si="193"/>
        <v>17.865025994367045</v>
      </c>
      <c r="P578" s="1"/>
      <c r="Q578" s="1"/>
    </row>
    <row r="579" spans="1:17" hidden="1" x14ac:dyDescent="0.3">
      <c r="A579" s="37">
        <v>43493</v>
      </c>
      <c r="B579" s="43">
        <v>37.020000000000003</v>
      </c>
      <c r="C579" s="43"/>
      <c r="D579" s="43">
        <v>35.909999999999997</v>
      </c>
      <c r="E579" s="43"/>
      <c r="F579" s="43" t="s">
        <v>3</v>
      </c>
      <c r="H579" s="12">
        <v>30</v>
      </c>
      <c r="I579" s="1">
        <v>50</v>
      </c>
      <c r="J579" s="2">
        <f t="shared" si="191"/>
        <v>20.210450704225348</v>
      </c>
      <c r="K579" s="2">
        <f t="shared" si="192"/>
        <v>47.93225988700565</v>
      </c>
      <c r="L579" s="2">
        <f t="shared" si="193"/>
        <v>17.865025994367045</v>
      </c>
      <c r="P579" s="1"/>
      <c r="Q579" s="1"/>
    </row>
    <row r="580" spans="1:17" hidden="1" x14ac:dyDescent="0.3">
      <c r="A580" s="37">
        <v>43494</v>
      </c>
      <c r="B580" s="43">
        <v>33.69</v>
      </c>
      <c r="C580" s="43"/>
      <c r="D580" s="43">
        <v>35.03</v>
      </c>
      <c r="E580" s="43"/>
      <c r="F580" s="43" t="s">
        <v>3</v>
      </c>
      <c r="H580" s="12">
        <v>30</v>
      </c>
      <c r="I580" s="1">
        <v>50</v>
      </c>
      <c r="J580" s="2">
        <f t="shared" si="191"/>
        <v>20.242816901408446</v>
      </c>
      <c r="K580" s="2">
        <f t="shared" si="192"/>
        <v>47.949152542372872</v>
      </c>
      <c r="L580" s="2">
        <f t="shared" si="193"/>
        <v>17.865025994367045</v>
      </c>
      <c r="P580" s="1"/>
      <c r="Q580" s="1"/>
    </row>
    <row r="581" spans="1:17" hidden="1" x14ac:dyDescent="0.3">
      <c r="A581" s="37">
        <v>43495</v>
      </c>
      <c r="B581" s="43">
        <v>42.65</v>
      </c>
      <c r="C581" s="43"/>
      <c r="D581" s="43">
        <v>120.76</v>
      </c>
      <c r="E581" s="43"/>
      <c r="F581" s="43">
        <v>32.42</v>
      </c>
      <c r="H581" s="12">
        <v>30</v>
      </c>
      <c r="I581" s="1">
        <v>50</v>
      </c>
      <c r="J581" s="2">
        <f t="shared" si="191"/>
        <v>20.275859154929574</v>
      </c>
      <c r="K581" s="2">
        <f t="shared" si="192"/>
        <v>48.148983050847441</v>
      </c>
      <c r="L581" s="2">
        <f t="shared" si="193"/>
        <v>17.90994875364369</v>
      </c>
      <c r="P581" s="1"/>
      <c r="Q581" s="1"/>
    </row>
    <row r="582" spans="1:17" hidden="1" x14ac:dyDescent="0.3">
      <c r="A582" s="37">
        <v>43496</v>
      </c>
      <c r="B582" s="43">
        <v>33.659999999999997</v>
      </c>
      <c r="C582" s="43"/>
      <c r="D582" s="43">
        <v>104.2</v>
      </c>
      <c r="E582" s="43"/>
      <c r="F582" s="43">
        <v>26.2</v>
      </c>
      <c r="H582" s="12">
        <v>30</v>
      </c>
      <c r="I582" s="1">
        <v>50</v>
      </c>
      <c r="J582" s="2">
        <f t="shared" si="191"/>
        <v>20.309633802816897</v>
      </c>
      <c r="K582" s="2">
        <f t="shared" si="192"/>
        <v>48.367062146892643</v>
      </c>
      <c r="L582" s="2">
        <f t="shared" si="193"/>
        <v>17.935456603632478</v>
      </c>
      <c r="P582" s="1"/>
      <c r="Q582" s="1"/>
    </row>
    <row r="583" spans="1:17" hidden="1" x14ac:dyDescent="0.3">
      <c r="A583" s="37">
        <v>43497</v>
      </c>
      <c r="B583" s="43">
        <v>19.04</v>
      </c>
      <c r="C583" s="43"/>
      <c r="D583" s="43">
        <v>19.45</v>
      </c>
      <c r="E583" s="43"/>
      <c r="F583" s="43">
        <v>23.43</v>
      </c>
      <c r="H583" s="12">
        <v>30</v>
      </c>
      <c r="I583" s="1">
        <v>50</v>
      </c>
      <c r="J583" s="2">
        <f t="shared" si="191"/>
        <v>20.308056338028166</v>
      </c>
      <c r="K583" s="2">
        <f t="shared" si="192"/>
        <v>48.334491525423715</v>
      </c>
      <c r="L583" s="2">
        <f t="shared" ref="L583:L646" si="194">AVERAGE(F219:F583)</f>
        <v>17.9523110312287</v>
      </c>
      <c r="P583" s="1"/>
      <c r="Q583" s="1"/>
    </row>
    <row r="584" spans="1:17" hidden="1" x14ac:dyDescent="0.3">
      <c r="A584" s="37">
        <v>43498</v>
      </c>
      <c r="B584" s="43">
        <v>8.69</v>
      </c>
      <c r="C584" s="43"/>
      <c r="D584" s="43">
        <v>9.2100000000000009</v>
      </c>
      <c r="E584" s="43"/>
      <c r="F584" s="43">
        <v>8.56</v>
      </c>
      <c r="H584" s="12">
        <v>30</v>
      </c>
      <c r="I584" s="1">
        <v>50</v>
      </c>
      <c r="J584" s="2">
        <f t="shared" si="191"/>
        <v>20.296760563380275</v>
      </c>
      <c r="K584" s="2">
        <f t="shared" si="192"/>
        <v>48.307118644067778</v>
      </c>
      <c r="L584" s="2">
        <f t="shared" si="194"/>
        <v>17.923588367524637</v>
      </c>
      <c r="P584" s="1"/>
      <c r="Q584" s="1"/>
    </row>
    <row r="585" spans="1:17" hidden="1" x14ac:dyDescent="0.3">
      <c r="A585" s="37">
        <v>43499</v>
      </c>
      <c r="B585" s="43">
        <v>16.57</v>
      </c>
      <c r="C585" s="43"/>
      <c r="D585" s="43">
        <v>18.559999999999999</v>
      </c>
      <c r="E585" s="43"/>
      <c r="F585" s="43">
        <v>14.76</v>
      </c>
      <c r="H585" s="12">
        <v>30</v>
      </c>
      <c r="I585" s="1">
        <v>50</v>
      </c>
      <c r="J585" s="2">
        <f t="shared" si="191"/>
        <v>20.303492957746474</v>
      </c>
      <c r="K585" s="2">
        <f t="shared" si="192"/>
        <v>48.300225988700554</v>
      </c>
      <c r="L585" s="2">
        <f t="shared" si="194"/>
        <v>17.913943281038282</v>
      </c>
      <c r="P585" s="1"/>
      <c r="Q585" s="1"/>
    </row>
    <row r="586" spans="1:17" hidden="1" x14ac:dyDescent="0.3">
      <c r="A586" s="37">
        <v>43500</v>
      </c>
      <c r="B586" s="43">
        <v>32.94</v>
      </c>
      <c r="C586" s="43"/>
      <c r="D586" s="43">
        <v>67.48</v>
      </c>
      <c r="E586" s="43"/>
      <c r="F586" s="43">
        <v>28.36</v>
      </c>
      <c r="H586" s="12">
        <v>30</v>
      </c>
      <c r="I586" s="1">
        <v>50</v>
      </c>
      <c r="J586" s="2">
        <f t="shared" si="191"/>
        <v>20.360732394366188</v>
      </c>
      <c r="K586" s="2">
        <f t="shared" si="192"/>
        <v>48.431694915254226</v>
      </c>
      <c r="L586" s="2">
        <f t="shared" si="194"/>
        <v>17.945694213314759</v>
      </c>
      <c r="P586" s="1"/>
      <c r="Q586" s="1"/>
    </row>
    <row r="587" spans="1:17" hidden="1" x14ac:dyDescent="0.3">
      <c r="A587" s="37">
        <v>43501</v>
      </c>
      <c r="B587" s="43">
        <v>26.31</v>
      </c>
      <c r="C587" s="43"/>
      <c r="D587" s="43">
        <v>26.64</v>
      </c>
      <c r="E587" s="43"/>
      <c r="F587" s="43">
        <v>25.18</v>
      </c>
      <c r="H587" s="12">
        <v>30</v>
      </c>
      <c r="I587" s="1">
        <v>50</v>
      </c>
      <c r="J587" s="2">
        <f t="shared" si="191"/>
        <v>20.399239436619713</v>
      </c>
      <c r="K587" s="2">
        <f t="shared" si="192"/>
        <v>48.436327683615808</v>
      </c>
      <c r="L587" s="2">
        <f t="shared" si="194"/>
        <v>17.96761635206229</v>
      </c>
      <c r="P587" s="1"/>
      <c r="Q587" s="1"/>
    </row>
    <row r="588" spans="1:17" hidden="1" x14ac:dyDescent="0.3">
      <c r="A588" s="37">
        <v>43502</v>
      </c>
      <c r="B588" s="43">
        <v>13.05</v>
      </c>
      <c r="C588" s="43"/>
      <c r="D588" s="43">
        <v>16.48</v>
      </c>
      <c r="E588" s="43"/>
      <c r="F588" s="43">
        <v>12.68</v>
      </c>
      <c r="H588" s="12">
        <v>30</v>
      </c>
      <c r="I588" s="1">
        <v>50</v>
      </c>
      <c r="J588" s="2">
        <f t="shared" si="191"/>
        <v>20.383690140845061</v>
      </c>
      <c r="K588" s="2">
        <f t="shared" si="192"/>
        <v>48.402937853107332</v>
      </c>
      <c r="L588" s="2">
        <f t="shared" si="194"/>
        <v>17.951641680303794</v>
      </c>
      <c r="P588" s="1"/>
      <c r="Q588" s="1"/>
    </row>
    <row r="589" spans="1:17" hidden="1" x14ac:dyDescent="0.3">
      <c r="A589" s="37">
        <v>43503</v>
      </c>
      <c r="B589" s="43">
        <v>20.68</v>
      </c>
      <c r="C589" s="43"/>
      <c r="D589" s="43">
        <v>19.059999999999999</v>
      </c>
      <c r="E589" s="43"/>
      <c r="F589" s="43">
        <v>16.23</v>
      </c>
      <c r="H589" s="12">
        <v>30</v>
      </c>
      <c r="I589" s="1">
        <v>50</v>
      </c>
      <c r="J589" s="2">
        <f t="shared" si="191"/>
        <v>20.393633802816893</v>
      </c>
      <c r="K589" s="2">
        <f t="shared" si="192"/>
        <v>48.309802259887</v>
      </c>
      <c r="L589" s="2">
        <f t="shared" si="194"/>
        <v>17.946456012592037</v>
      </c>
      <c r="P589" s="1"/>
      <c r="Q589" s="1"/>
    </row>
    <row r="590" spans="1:17" hidden="1" x14ac:dyDescent="0.3">
      <c r="A590" s="37">
        <v>43504</v>
      </c>
      <c r="B590" s="43">
        <v>22.14</v>
      </c>
      <c r="C590" s="43"/>
      <c r="D590" s="43">
        <v>93.93</v>
      </c>
      <c r="E590" s="43"/>
      <c r="F590" s="43">
        <v>19.8</v>
      </c>
      <c r="H590" s="12">
        <v>30</v>
      </c>
      <c r="I590" s="1">
        <v>50</v>
      </c>
      <c r="J590" s="2">
        <f t="shared" si="191"/>
        <v>20.374676056338021</v>
      </c>
      <c r="K590" s="2">
        <f t="shared" si="192"/>
        <v>48.449548022598862</v>
      </c>
      <c r="L590" s="2">
        <f t="shared" si="194"/>
        <v>17.952022210752421</v>
      </c>
      <c r="P590" s="1"/>
      <c r="Q590" s="1"/>
    </row>
    <row r="591" spans="1:17" hidden="1" x14ac:dyDescent="0.3">
      <c r="A591" s="37">
        <v>43505</v>
      </c>
      <c r="B591" s="43">
        <v>14.19</v>
      </c>
      <c r="C591" s="43"/>
      <c r="D591" s="43">
        <v>33.72</v>
      </c>
      <c r="E591" s="43"/>
      <c r="F591" s="43">
        <v>18.04</v>
      </c>
      <c r="H591" s="12">
        <v>30</v>
      </c>
      <c r="I591" s="1">
        <v>50</v>
      </c>
      <c r="J591" s="2">
        <f t="shared" si="191"/>
        <v>20.288309859154918</v>
      </c>
      <c r="K591" s="2">
        <f t="shared" si="192"/>
        <v>48.273870056497167</v>
      </c>
      <c r="L591" s="2">
        <f t="shared" si="194"/>
        <v>17.952285617307055</v>
      </c>
      <c r="P591" s="1"/>
      <c r="Q591" s="1"/>
    </row>
    <row r="592" spans="1:17" hidden="1" x14ac:dyDescent="0.3">
      <c r="A592" s="37">
        <v>43506</v>
      </c>
      <c r="B592" s="43">
        <v>57.48</v>
      </c>
      <c r="C592" s="43"/>
      <c r="D592" s="43" t="s">
        <v>3</v>
      </c>
      <c r="E592" s="43"/>
      <c r="F592" s="43">
        <v>45.77</v>
      </c>
      <c r="H592" s="12">
        <v>30</v>
      </c>
      <c r="I592" s="1">
        <v>50</v>
      </c>
      <c r="J592" s="2">
        <f t="shared" si="191"/>
        <v>20.372338028169004</v>
      </c>
      <c r="K592" s="2">
        <f t="shared" si="192"/>
        <v>48.314050991501411</v>
      </c>
      <c r="L592" s="2">
        <f t="shared" si="194"/>
        <v>18.035323570688227</v>
      </c>
      <c r="P592" s="1"/>
      <c r="Q592" s="1"/>
    </row>
    <row r="593" spans="1:17" hidden="1" x14ac:dyDescent="0.3">
      <c r="A593" s="37">
        <v>43507</v>
      </c>
      <c r="B593" s="43">
        <v>29.39</v>
      </c>
      <c r="C593" s="43"/>
      <c r="D593" s="43">
        <v>95.13</v>
      </c>
      <c r="E593" s="43"/>
      <c r="F593" s="43">
        <v>21.3</v>
      </c>
      <c r="H593" s="12">
        <v>30</v>
      </c>
      <c r="I593" s="1">
        <v>50</v>
      </c>
      <c r="J593" s="2">
        <f t="shared" si="191"/>
        <v>20.373098591549287</v>
      </c>
      <c r="K593" s="2">
        <f t="shared" si="192"/>
        <v>48.408611898016979</v>
      </c>
      <c r="L593" s="2">
        <f t="shared" si="194"/>
        <v>18.04503986958499</v>
      </c>
      <c r="P593" s="1"/>
      <c r="Q593" s="1"/>
    </row>
    <row r="594" spans="1:17" hidden="1" x14ac:dyDescent="0.3">
      <c r="A594" s="37">
        <v>43508</v>
      </c>
      <c r="B594" s="43">
        <v>26.92</v>
      </c>
      <c r="C594" s="43"/>
      <c r="D594" s="43">
        <v>144.69</v>
      </c>
      <c r="E594" s="43"/>
      <c r="F594" s="43">
        <v>26.19</v>
      </c>
      <c r="H594" s="12">
        <v>30</v>
      </c>
      <c r="I594" s="1">
        <v>50</v>
      </c>
      <c r="J594" s="2">
        <f t="shared" si="191"/>
        <v>20.363943661971824</v>
      </c>
      <c r="K594" s="2">
        <f t="shared" si="192"/>
        <v>48.639688385269103</v>
      </c>
      <c r="L594" s="2">
        <f t="shared" si="194"/>
        <v>18.069208890743489</v>
      </c>
      <c r="P594" s="1"/>
      <c r="Q594" s="1"/>
    </row>
    <row r="595" spans="1:17" hidden="1" x14ac:dyDescent="0.3">
      <c r="A595" s="37">
        <v>43509</v>
      </c>
      <c r="B595" s="43">
        <v>82.22</v>
      </c>
      <c r="C595" s="43"/>
      <c r="D595" s="43">
        <v>113.35</v>
      </c>
      <c r="E595" s="43"/>
      <c r="F595" s="43">
        <v>72.48</v>
      </c>
      <c r="H595" s="12">
        <v>30</v>
      </c>
      <c r="I595" s="1">
        <v>50</v>
      </c>
      <c r="J595" s="2">
        <f t="shared" si="191"/>
        <v>20.537696629213475</v>
      </c>
      <c r="K595" s="2">
        <f t="shared" si="192"/>
        <v>48.859490084985822</v>
      </c>
      <c r="L595" s="2">
        <f t="shared" si="194"/>
        <v>18.230187562664366</v>
      </c>
      <c r="P595" s="1"/>
      <c r="Q595" s="1"/>
    </row>
    <row r="596" spans="1:17" hidden="1" x14ac:dyDescent="0.3">
      <c r="A596" s="37">
        <v>43510</v>
      </c>
      <c r="B596" s="43">
        <v>24.57</v>
      </c>
      <c r="C596" s="43"/>
      <c r="D596" s="43">
        <v>22.4</v>
      </c>
      <c r="E596" s="43"/>
      <c r="F596" s="43">
        <v>25.11</v>
      </c>
      <c r="H596" s="12">
        <v>30</v>
      </c>
      <c r="I596" s="1">
        <v>50</v>
      </c>
      <c r="J596" s="2">
        <f t="shared" si="191"/>
        <v>20.548991596638647</v>
      </c>
      <c r="K596" s="2">
        <f t="shared" si="192"/>
        <v>48.671246458923491</v>
      </c>
      <c r="L596" s="2">
        <f t="shared" si="194"/>
        <v>18.250481994632906</v>
      </c>
      <c r="P596" s="1"/>
      <c r="Q596" s="1"/>
    </row>
    <row r="597" spans="1:17" hidden="1" x14ac:dyDescent="0.3">
      <c r="A597" s="37">
        <v>43511</v>
      </c>
      <c r="B597" s="43">
        <v>24.76</v>
      </c>
      <c r="C597" s="43"/>
      <c r="D597" s="43">
        <v>24.11</v>
      </c>
      <c r="E597" s="43"/>
      <c r="F597" s="43">
        <v>22.14</v>
      </c>
      <c r="H597" s="12">
        <v>30</v>
      </c>
      <c r="I597" s="1">
        <v>50</v>
      </c>
      <c r="J597" s="2">
        <f t="shared" si="191"/>
        <v>20.560754189944127</v>
      </c>
      <c r="K597" s="2">
        <f t="shared" si="192"/>
        <v>48.479206798866834</v>
      </c>
      <c r="L597" s="2">
        <f t="shared" si="194"/>
        <v>18.261921753472222</v>
      </c>
      <c r="P597" s="1"/>
      <c r="Q597" s="1"/>
    </row>
    <row r="598" spans="1:17" hidden="1" x14ac:dyDescent="0.3">
      <c r="A598" s="37">
        <v>43512</v>
      </c>
      <c r="B598" s="43">
        <v>16.87</v>
      </c>
      <c r="C598" s="43"/>
      <c r="D598" s="43">
        <v>16.77</v>
      </c>
      <c r="E598" s="43"/>
      <c r="F598" s="43">
        <v>15.3</v>
      </c>
      <c r="H598" s="12">
        <v>30</v>
      </c>
      <c r="I598" s="1">
        <v>50</v>
      </c>
      <c r="J598" s="2">
        <f t="shared" si="191"/>
        <v>20.55047353760445</v>
      </c>
      <c r="K598" s="2">
        <f t="shared" si="192"/>
        <v>48.272804532577894</v>
      </c>
      <c r="L598" s="2">
        <f t="shared" si="194"/>
        <v>18.253235765925385</v>
      </c>
      <c r="P598" s="1"/>
      <c r="Q598" s="1"/>
    </row>
    <row r="599" spans="1:17" hidden="1" x14ac:dyDescent="0.3">
      <c r="A599" s="37">
        <v>43513</v>
      </c>
      <c r="B599" s="43">
        <v>20</v>
      </c>
      <c r="C599" s="43"/>
      <c r="D599" s="43">
        <v>25.96</v>
      </c>
      <c r="E599" s="43"/>
      <c r="F599" s="43">
        <v>16.61</v>
      </c>
      <c r="H599" s="12">
        <v>30</v>
      </c>
      <c r="I599" s="1">
        <v>50</v>
      </c>
      <c r="J599" s="2">
        <f t="shared" si="191"/>
        <v>20.548944444444437</v>
      </c>
      <c r="K599" s="2">
        <f t="shared" si="192"/>
        <v>48.236175637393742</v>
      </c>
      <c r="L599" s="2">
        <f t="shared" si="194"/>
        <v>18.248430982984083</v>
      </c>
      <c r="P599" s="1"/>
      <c r="Q599" s="1"/>
    </row>
    <row r="600" spans="1:17" hidden="1" x14ac:dyDescent="0.3">
      <c r="A600" s="37">
        <v>43514</v>
      </c>
      <c r="B600" s="43">
        <v>29.26</v>
      </c>
      <c r="C600" s="43"/>
      <c r="D600" s="43">
        <v>51.27</v>
      </c>
      <c r="E600" s="43"/>
      <c r="F600" s="43">
        <v>27.47</v>
      </c>
      <c r="H600" s="12">
        <v>30</v>
      </c>
      <c r="I600" s="1">
        <v>50</v>
      </c>
      <c r="J600" s="2">
        <f t="shared" si="191"/>
        <v>20.573074792243759</v>
      </c>
      <c r="K600" s="2">
        <f t="shared" si="192"/>
        <v>48.274107648725199</v>
      </c>
      <c r="L600" s="2">
        <f t="shared" si="194"/>
        <v>18.275316023850017</v>
      </c>
      <c r="P600" s="1"/>
      <c r="Q600" s="1"/>
    </row>
    <row r="601" spans="1:17" hidden="1" x14ac:dyDescent="0.3">
      <c r="A601" s="37">
        <v>43515</v>
      </c>
      <c r="B601" s="43">
        <v>45.32</v>
      </c>
      <c r="C601" s="43"/>
      <c r="D601" s="43">
        <v>78.650000000000006</v>
      </c>
      <c r="E601" s="43"/>
      <c r="F601" s="43">
        <v>43.9</v>
      </c>
      <c r="H601" s="12">
        <v>30</v>
      </c>
      <c r="I601" s="1">
        <v>50</v>
      </c>
      <c r="J601" s="2">
        <f t="shared" si="191"/>
        <v>20.64143646408839</v>
      </c>
      <c r="K601" s="2">
        <f t="shared" si="192"/>
        <v>48.367592067988646</v>
      </c>
      <c r="L601" s="2">
        <f t="shared" si="194"/>
        <v>18.349806384245802</v>
      </c>
      <c r="P601" s="1"/>
      <c r="Q601" s="1"/>
    </row>
    <row r="602" spans="1:17" hidden="1" x14ac:dyDescent="0.3">
      <c r="A602" s="37">
        <v>43516</v>
      </c>
      <c r="B602" s="43">
        <v>28.31</v>
      </c>
      <c r="C602" s="43"/>
      <c r="D602" s="43">
        <v>27.28</v>
      </c>
      <c r="E602" s="43"/>
      <c r="F602" s="43">
        <v>26.46</v>
      </c>
      <c r="H602" s="12">
        <v>30</v>
      </c>
      <c r="I602" s="1">
        <v>50</v>
      </c>
      <c r="J602" s="2">
        <f t="shared" si="191"/>
        <v>20.684502762430931</v>
      </c>
      <c r="K602" s="2">
        <f t="shared" si="192"/>
        <v>48.395184135977303</v>
      </c>
      <c r="L602" s="2">
        <f t="shared" si="194"/>
        <v>18.373314191827699</v>
      </c>
      <c r="P602" s="1"/>
      <c r="Q602" s="1"/>
    </row>
    <row r="603" spans="1:17" hidden="1" x14ac:dyDescent="0.3">
      <c r="A603" s="37">
        <v>43517</v>
      </c>
      <c r="B603" s="43">
        <v>14.13</v>
      </c>
      <c r="C603" s="43"/>
      <c r="D603" s="43">
        <v>14.3</v>
      </c>
      <c r="E603" s="43"/>
      <c r="F603" s="43">
        <v>14</v>
      </c>
      <c r="H603" s="12">
        <v>30</v>
      </c>
      <c r="I603" s="1">
        <v>50</v>
      </c>
      <c r="J603" s="2">
        <f t="shared" si="191"/>
        <v>20.685662983425406</v>
      </c>
      <c r="K603" s="2">
        <f t="shared" si="192"/>
        <v>48.359631728045294</v>
      </c>
      <c r="L603" s="2">
        <f t="shared" si="194"/>
        <v>18.360674555435132</v>
      </c>
      <c r="P603" s="1"/>
      <c r="Q603" s="1"/>
    </row>
    <row r="604" spans="1:17" hidden="1" x14ac:dyDescent="0.3">
      <c r="A604" s="37">
        <v>43518</v>
      </c>
      <c r="B604" s="43">
        <v>16.55</v>
      </c>
      <c r="C604" s="43"/>
      <c r="D604" s="43">
        <v>15.64</v>
      </c>
      <c r="E604" s="43"/>
      <c r="F604" s="43">
        <v>14.14</v>
      </c>
      <c r="H604" s="12">
        <v>30</v>
      </c>
      <c r="I604" s="1">
        <v>50</v>
      </c>
      <c r="J604" s="2">
        <f t="shared" si="191"/>
        <v>20.6810497237569</v>
      </c>
      <c r="K604" s="2">
        <f t="shared" si="192"/>
        <v>48.305637393767675</v>
      </c>
      <c r="L604" s="2">
        <f t="shared" si="194"/>
        <v>18.352119642140337</v>
      </c>
      <c r="P604" s="1"/>
      <c r="Q604" s="1"/>
    </row>
    <row r="605" spans="1:17" hidden="1" x14ac:dyDescent="0.3">
      <c r="A605" s="37">
        <v>43519</v>
      </c>
      <c r="B605" s="43">
        <v>12.48</v>
      </c>
      <c r="C605" s="43"/>
      <c r="D605" s="43">
        <v>12.14</v>
      </c>
      <c r="E605" s="43"/>
      <c r="F605" s="43">
        <v>11.49</v>
      </c>
      <c r="H605" s="12">
        <v>30</v>
      </c>
      <c r="I605" s="1">
        <v>50</v>
      </c>
      <c r="J605" s="2">
        <f t="shared" si="191"/>
        <v>20.648397790055238</v>
      </c>
      <c r="K605" s="2">
        <f t="shared" si="192"/>
        <v>48.244674220963141</v>
      </c>
      <c r="L605" s="2">
        <f t="shared" si="194"/>
        <v>18.325212127689468</v>
      </c>
      <c r="P605" s="1"/>
      <c r="Q605" s="1"/>
    </row>
    <row r="606" spans="1:17" hidden="1" x14ac:dyDescent="0.3">
      <c r="A606" s="37">
        <v>43520</v>
      </c>
      <c r="B606" s="43">
        <v>20.079999999999998</v>
      </c>
      <c r="C606" s="43"/>
      <c r="D606" s="43">
        <v>19.059999999999999</v>
      </c>
      <c r="E606" s="43"/>
      <c r="F606" s="43">
        <v>18.36</v>
      </c>
      <c r="H606" s="12">
        <v>30</v>
      </c>
      <c r="I606" s="1">
        <v>50</v>
      </c>
      <c r="J606" s="2">
        <f t="shared" si="191"/>
        <v>20.642154696132586</v>
      </c>
      <c r="K606" s="2">
        <f t="shared" si="192"/>
        <v>48.171473087818654</v>
      </c>
      <c r="L606" s="2">
        <f t="shared" si="194"/>
        <v>18.328275711504499</v>
      </c>
      <c r="P606" s="1"/>
      <c r="Q606" s="1"/>
    </row>
    <row r="607" spans="1:17" hidden="1" x14ac:dyDescent="0.3">
      <c r="A607" s="37">
        <v>43521</v>
      </c>
      <c r="B607" s="43">
        <v>23.9</v>
      </c>
      <c r="C607" s="43"/>
      <c r="D607" s="43">
        <v>21.2</v>
      </c>
      <c r="E607" s="43"/>
      <c r="F607" s="43">
        <v>19.02</v>
      </c>
      <c r="H607" s="12">
        <v>30</v>
      </c>
      <c r="I607" s="1">
        <v>50</v>
      </c>
      <c r="J607" s="2">
        <f t="shared" si="191"/>
        <v>20.676160220994465</v>
      </c>
      <c r="K607" s="2">
        <f t="shared" si="192"/>
        <v>48.095282485875664</v>
      </c>
      <c r="L607" s="2">
        <f t="shared" si="194"/>
        <v>18.355154324221264</v>
      </c>
      <c r="P607" s="1"/>
      <c r="Q607" s="1"/>
    </row>
    <row r="608" spans="1:17" hidden="1" x14ac:dyDescent="0.3">
      <c r="A608" s="37">
        <v>43522</v>
      </c>
      <c r="B608" s="43">
        <v>21.7</v>
      </c>
      <c r="C608" s="43"/>
      <c r="D608" s="43">
        <v>19.73</v>
      </c>
      <c r="E608" s="43"/>
      <c r="F608" s="43">
        <v>18.600000000000001</v>
      </c>
      <c r="H608" s="12">
        <v>30</v>
      </c>
      <c r="I608" s="1">
        <v>50</v>
      </c>
      <c r="J608" s="2">
        <f t="shared" si="191"/>
        <v>20.720165745856342</v>
      </c>
      <c r="K608" s="2">
        <f t="shared" si="192"/>
        <v>48.015380281690099</v>
      </c>
      <c r="L608" s="2">
        <f t="shared" si="194"/>
        <v>18.392610971620108</v>
      </c>
      <c r="P608" s="1"/>
      <c r="Q608" s="1"/>
    </row>
    <row r="609" spans="1:17" hidden="1" x14ac:dyDescent="0.3">
      <c r="A609" s="37">
        <v>43523</v>
      </c>
      <c r="B609" s="43">
        <v>14.82</v>
      </c>
      <c r="C609" s="43"/>
      <c r="D609" s="43">
        <v>15.84</v>
      </c>
      <c r="E609" s="43"/>
      <c r="F609" s="43">
        <v>14.52</v>
      </c>
      <c r="H609" s="12">
        <v>30</v>
      </c>
      <c r="I609" s="1">
        <v>50</v>
      </c>
      <c r="J609" s="2">
        <f t="shared" si="191"/>
        <v>20.718922651933692</v>
      </c>
      <c r="K609" s="2">
        <f t="shared" si="192"/>
        <v>47.924999999999955</v>
      </c>
      <c r="L609" s="2">
        <f t="shared" si="194"/>
        <v>18.394691896475599</v>
      </c>
      <c r="P609" s="1"/>
      <c r="Q609" s="1"/>
    </row>
    <row r="610" spans="1:17" hidden="1" x14ac:dyDescent="0.3">
      <c r="A610" s="37">
        <v>43524</v>
      </c>
      <c r="B610" s="43">
        <v>14.55</v>
      </c>
      <c r="C610" s="43"/>
      <c r="D610" s="43">
        <v>18.25</v>
      </c>
      <c r="E610" s="43"/>
      <c r="F610" s="43">
        <v>10.43</v>
      </c>
      <c r="H610" s="12">
        <v>30</v>
      </c>
      <c r="I610" s="1">
        <v>50</v>
      </c>
      <c r="J610" s="2">
        <f t="shared" si="191"/>
        <v>20.726546961325955</v>
      </c>
      <c r="K610" s="2">
        <f t="shared" si="192"/>
        <v>47.68890449438198</v>
      </c>
      <c r="L610" s="2">
        <f t="shared" si="194"/>
        <v>18.388131202833982</v>
      </c>
      <c r="P610" s="1"/>
      <c r="Q610" s="1"/>
    </row>
    <row r="611" spans="1:17" hidden="1" x14ac:dyDescent="0.3">
      <c r="A611" s="37">
        <v>43525</v>
      </c>
      <c r="B611" s="43">
        <v>18.690000000000001</v>
      </c>
      <c r="C611" s="43"/>
      <c r="D611" s="43">
        <v>12.21</v>
      </c>
      <c r="E611" s="43"/>
      <c r="F611" s="43">
        <v>10.83</v>
      </c>
      <c r="H611" s="12">
        <v>30</v>
      </c>
      <c r="I611" s="1">
        <v>50</v>
      </c>
      <c r="J611" s="2">
        <f t="shared" si="191"/>
        <v>20.691574585635347</v>
      </c>
      <c r="K611" s="2">
        <f t="shared" si="192"/>
        <v>47.33674157303367</v>
      </c>
      <c r="L611" s="2">
        <f t="shared" si="194"/>
        <v>18.335616751966931</v>
      </c>
      <c r="P611" s="1"/>
      <c r="Q611" s="1"/>
    </row>
    <row r="612" spans="1:17" hidden="1" x14ac:dyDescent="0.3">
      <c r="A612" s="37">
        <v>43526</v>
      </c>
      <c r="B612" s="43">
        <v>17.21</v>
      </c>
      <c r="C612" s="43"/>
      <c r="D612" s="43">
        <v>14.96</v>
      </c>
      <c r="E612" s="43"/>
      <c r="F612" s="43">
        <v>14.99</v>
      </c>
      <c r="H612" s="12">
        <v>30</v>
      </c>
      <c r="I612" s="1">
        <v>50</v>
      </c>
      <c r="J612" s="2">
        <f t="shared" si="191"/>
        <v>20.678204419889489</v>
      </c>
      <c r="K612" s="2">
        <f t="shared" si="192"/>
        <v>47.246050420168025</v>
      </c>
      <c r="L612" s="2">
        <f t="shared" si="194"/>
        <v>18.327784382024735</v>
      </c>
      <c r="P612" s="1"/>
      <c r="Q612" s="1"/>
    </row>
    <row r="613" spans="1:17" hidden="1" x14ac:dyDescent="0.3">
      <c r="A613" s="37">
        <v>43527</v>
      </c>
      <c r="B613" s="43">
        <v>17.98</v>
      </c>
      <c r="C613" s="43"/>
      <c r="D613" s="43">
        <v>16.64</v>
      </c>
      <c r="E613" s="43"/>
      <c r="F613" s="43">
        <v>16.43</v>
      </c>
      <c r="H613" s="12">
        <v>30</v>
      </c>
      <c r="I613" s="1">
        <v>50</v>
      </c>
      <c r="J613" s="2">
        <f t="shared" si="191"/>
        <v>20.662679558011035</v>
      </c>
      <c r="K613" s="2">
        <f t="shared" si="192"/>
        <v>47.207310924369715</v>
      </c>
      <c r="L613" s="2">
        <f t="shared" si="194"/>
        <v>18.320356636359996</v>
      </c>
      <c r="P613" s="1"/>
      <c r="Q613" s="1"/>
    </row>
    <row r="614" spans="1:17" hidden="1" x14ac:dyDescent="0.3">
      <c r="A614" s="37">
        <v>43528</v>
      </c>
      <c r="B614" s="43">
        <v>26.81</v>
      </c>
      <c r="C614" s="43"/>
      <c r="D614" s="43">
        <v>25.41</v>
      </c>
      <c r="E614" s="43"/>
      <c r="F614" s="43">
        <v>19.12</v>
      </c>
      <c r="H614" s="12">
        <v>30</v>
      </c>
      <c r="I614" s="1">
        <v>50</v>
      </c>
      <c r="J614" s="2">
        <f t="shared" si="191"/>
        <v>20.678011049723747</v>
      </c>
      <c r="K614" s="2">
        <f t="shared" si="192"/>
        <v>47.157142857142823</v>
      </c>
      <c r="L614" s="2">
        <f t="shared" si="194"/>
        <v>18.325905769307973</v>
      </c>
      <c r="P614" s="1"/>
      <c r="Q614" s="1"/>
    </row>
    <row r="615" spans="1:17" hidden="1" x14ac:dyDescent="0.3">
      <c r="A615" s="37">
        <v>43529</v>
      </c>
      <c r="B615" s="43">
        <v>25.17</v>
      </c>
      <c r="C615" s="43"/>
      <c r="D615" s="43">
        <v>50.5</v>
      </c>
      <c r="E615" s="43"/>
      <c r="F615" s="43">
        <v>22.03</v>
      </c>
      <c r="H615" s="12">
        <v>30</v>
      </c>
      <c r="I615" s="1">
        <v>50</v>
      </c>
      <c r="J615" s="2">
        <f t="shared" si="191"/>
        <v>20.696408839778996</v>
      </c>
      <c r="K615" s="2">
        <f t="shared" si="192"/>
        <v>47.2425490196078</v>
      </c>
      <c r="L615" s="2">
        <f t="shared" si="194"/>
        <v>18.343911549654791</v>
      </c>
      <c r="P615" s="1"/>
      <c r="Q615" s="1"/>
    </row>
    <row r="616" spans="1:17" hidden="1" x14ac:dyDescent="0.3">
      <c r="A616" s="37">
        <v>43530</v>
      </c>
      <c r="B616" s="43">
        <v>50.93</v>
      </c>
      <c r="C616" s="43"/>
      <c r="D616" s="43">
        <v>143.69999999999999</v>
      </c>
      <c r="E616" s="43"/>
      <c r="F616" s="43">
        <v>42.11</v>
      </c>
      <c r="H616" s="12">
        <v>30</v>
      </c>
      <c r="I616" s="1">
        <v>50</v>
      </c>
      <c r="J616" s="2">
        <f t="shared" si="191"/>
        <v>20.80193370165745</v>
      </c>
      <c r="K616" s="2">
        <f t="shared" si="192"/>
        <v>47.608683473389313</v>
      </c>
      <c r="L616" s="2">
        <f t="shared" si="194"/>
        <v>18.428044497631671</v>
      </c>
      <c r="P616" s="1"/>
      <c r="Q616" s="1"/>
    </row>
    <row r="617" spans="1:17" hidden="1" x14ac:dyDescent="0.3">
      <c r="A617" s="37">
        <v>43531</v>
      </c>
      <c r="B617" s="43">
        <v>22.59</v>
      </c>
      <c r="C617" s="43"/>
      <c r="D617" s="43" t="s">
        <v>3</v>
      </c>
      <c r="E617" s="43"/>
      <c r="F617" s="43">
        <v>25.59</v>
      </c>
      <c r="H617" s="12">
        <v>30</v>
      </c>
      <c r="I617" s="1">
        <v>50</v>
      </c>
      <c r="J617" s="2">
        <f t="shared" si="191"/>
        <v>20.814392265193362</v>
      </c>
      <c r="K617" s="2">
        <f t="shared" si="192"/>
        <v>47.685758426966252</v>
      </c>
      <c r="L617" s="2">
        <f t="shared" si="194"/>
        <v>18.458940451388894</v>
      </c>
      <c r="P617" s="1"/>
      <c r="Q617" s="1"/>
    </row>
    <row r="618" spans="1:17" hidden="1" x14ac:dyDescent="0.3">
      <c r="A618" s="37">
        <v>43532</v>
      </c>
      <c r="B618" s="43">
        <v>17.760000000000002</v>
      </c>
      <c r="C618" s="43"/>
      <c r="D618" s="43">
        <v>19.68</v>
      </c>
      <c r="E618" s="43"/>
      <c r="F618" s="43">
        <v>31.92</v>
      </c>
      <c r="H618" s="12">
        <v>30</v>
      </c>
      <c r="I618" s="1">
        <v>50</v>
      </c>
      <c r="J618" s="2">
        <f t="shared" si="191"/>
        <v>20.815607734806626</v>
      </c>
      <c r="K618" s="2">
        <f t="shared" si="192"/>
        <v>47.687162921348275</v>
      </c>
      <c r="L618" s="2">
        <f t="shared" si="194"/>
        <v>18.515067619018954</v>
      </c>
      <c r="P618" s="1"/>
      <c r="Q618" s="1"/>
    </row>
    <row r="619" spans="1:17" hidden="1" x14ac:dyDescent="0.3">
      <c r="A619" s="37">
        <v>43533</v>
      </c>
      <c r="B619" s="43">
        <v>25.36</v>
      </c>
      <c r="C619" s="43"/>
      <c r="D619" s="43" t="s">
        <v>3</v>
      </c>
      <c r="E619" s="43"/>
      <c r="F619" s="43">
        <v>20.77</v>
      </c>
      <c r="H619" s="12">
        <v>30</v>
      </c>
      <c r="I619" s="1">
        <v>50</v>
      </c>
      <c r="J619" s="2">
        <f t="shared" si="191"/>
        <v>20.857679558011043</v>
      </c>
      <c r="K619" s="2">
        <f t="shared" si="192"/>
        <v>47.791915492957706</v>
      </c>
      <c r="L619" s="2">
        <f t="shared" si="194"/>
        <v>18.547842185492943</v>
      </c>
      <c r="P619" s="1"/>
      <c r="Q619" s="1"/>
    </row>
    <row r="620" spans="1:17" hidden="1" x14ac:dyDescent="0.3">
      <c r="A620" s="37">
        <v>43534</v>
      </c>
      <c r="B620" s="43">
        <v>11.38</v>
      </c>
      <c r="C620" s="43"/>
      <c r="D620" s="43" t="s">
        <v>3</v>
      </c>
      <c r="E620" s="43"/>
      <c r="F620" s="43">
        <v>13.15</v>
      </c>
      <c r="H620" s="12">
        <v>30</v>
      </c>
      <c r="I620" s="1">
        <v>50</v>
      </c>
      <c r="J620" s="2">
        <f t="shared" si="191"/>
        <v>20.851988950276237</v>
      </c>
      <c r="K620" s="2">
        <f t="shared" si="192"/>
        <v>47.890056497175095</v>
      </c>
      <c r="L620" s="2">
        <f t="shared" si="194"/>
        <v>18.554634093007397</v>
      </c>
      <c r="P620" s="1"/>
      <c r="Q620" s="1"/>
    </row>
    <row r="621" spans="1:17" hidden="1" x14ac:dyDescent="0.3">
      <c r="A621" s="37">
        <v>43535</v>
      </c>
      <c r="B621" s="43">
        <v>44.61</v>
      </c>
      <c r="C621" s="43"/>
      <c r="D621" s="43" t="s">
        <v>3</v>
      </c>
      <c r="E621" s="43"/>
      <c r="F621" s="43">
        <v>29.14</v>
      </c>
      <c r="H621" s="12">
        <v>30</v>
      </c>
      <c r="I621" s="1">
        <v>50</v>
      </c>
      <c r="J621" s="2">
        <f t="shared" si="191"/>
        <v>20.941132596685076</v>
      </c>
      <c r="K621" s="2">
        <f t="shared" si="192"/>
        <v>47.97291784702545</v>
      </c>
      <c r="L621" s="2">
        <f t="shared" si="194"/>
        <v>18.6125242664178</v>
      </c>
      <c r="P621" s="1"/>
      <c r="Q621" s="1"/>
    </row>
    <row r="622" spans="1:17" hidden="1" x14ac:dyDescent="0.3">
      <c r="A622" s="37">
        <v>43536</v>
      </c>
      <c r="B622" s="43">
        <v>31.58</v>
      </c>
      <c r="C622" s="43"/>
      <c r="D622" s="43">
        <v>62.55</v>
      </c>
      <c r="E622" s="43"/>
      <c r="F622" s="43">
        <v>30.9</v>
      </c>
      <c r="H622" s="12">
        <v>30</v>
      </c>
      <c r="I622" s="1">
        <v>50</v>
      </c>
      <c r="J622" s="2">
        <f t="shared" si="191"/>
        <v>20.968812154696128</v>
      </c>
      <c r="K622" s="2">
        <f t="shared" si="192"/>
        <v>48.053966005665679</v>
      </c>
      <c r="L622" s="2">
        <f t="shared" si="194"/>
        <v>18.667437561215486</v>
      </c>
      <c r="P622" s="1"/>
      <c r="Q622" s="1"/>
    </row>
    <row r="623" spans="1:17" hidden="1" x14ac:dyDescent="0.3">
      <c r="A623" s="37">
        <v>43537</v>
      </c>
      <c r="B623" s="43">
        <v>35.450000000000003</v>
      </c>
      <c r="C623" s="43"/>
      <c r="D623" s="43">
        <v>32.799999999999997</v>
      </c>
      <c r="E623" s="43"/>
      <c r="F623" s="43">
        <v>32.130000000000003</v>
      </c>
      <c r="H623" s="12">
        <v>30</v>
      </c>
      <c r="I623" s="1">
        <v>50</v>
      </c>
      <c r="J623" s="2">
        <f t="shared" ref="J623:J686" si="195">AVERAGE(B259:B623)</f>
        <v>20.988895027624302</v>
      </c>
      <c r="K623" s="2">
        <f t="shared" ref="K623:K686" si="196">AVERAGE(D259:D623)</f>
        <v>48.067988668555202</v>
      </c>
      <c r="L623" s="2">
        <f t="shared" si="194"/>
        <v>18.699605191273292</v>
      </c>
      <c r="P623" s="1"/>
      <c r="Q623" s="1"/>
    </row>
    <row r="624" spans="1:17" hidden="1" x14ac:dyDescent="0.3">
      <c r="A624" s="37">
        <v>43538</v>
      </c>
      <c r="B624" s="43">
        <v>23.36</v>
      </c>
      <c r="C624" s="43"/>
      <c r="D624" s="43">
        <v>38.76</v>
      </c>
      <c r="E624" s="43"/>
      <c r="F624" s="43">
        <v>19.64</v>
      </c>
      <c r="H624" s="12">
        <v>30</v>
      </c>
      <c r="I624" s="1">
        <v>50</v>
      </c>
      <c r="J624" s="2">
        <f t="shared" si="195"/>
        <v>20.99643646408839</v>
      </c>
      <c r="K624" s="2">
        <f t="shared" si="196"/>
        <v>48.125070821529697</v>
      </c>
      <c r="L624" s="2">
        <f t="shared" si="194"/>
        <v>18.716483803990055</v>
      </c>
      <c r="P624" s="1"/>
      <c r="Q624" s="1"/>
    </row>
    <row r="625" spans="1:17" hidden="1" x14ac:dyDescent="0.3">
      <c r="A625" s="37">
        <v>43539</v>
      </c>
      <c r="B625" s="43">
        <v>23.13</v>
      </c>
      <c r="C625" s="43"/>
      <c r="D625" s="43">
        <v>20.13</v>
      </c>
      <c r="E625" s="43"/>
      <c r="F625" s="43">
        <v>18.809999999999999</v>
      </c>
      <c r="H625" s="12">
        <v>30</v>
      </c>
      <c r="I625" s="1">
        <v>50</v>
      </c>
      <c r="J625" s="2">
        <f t="shared" si="195"/>
        <v>21.002624309392257</v>
      </c>
      <c r="K625" s="2">
        <f t="shared" si="196"/>
        <v>48.008101983002796</v>
      </c>
      <c r="L625" s="2">
        <f t="shared" si="194"/>
        <v>18.719980913816649</v>
      </c>
      <c r="P625" s="1"/>
      <c r="Q625" s="1"/>
    </row>
    <row r="626" spans="1:17" hidden="1" x14ac:dyDescent="0.3">
      <c r="A626" s="37">
        <v>43540</v>
      </c>
      <c r="B626" s="43">
        <v>14.79</v>
      </c>
      <c r="C626" s="43"/>
      <c r="D626" s="43">
        <v>15</v>
      </c>
      <c r="E626" s="43"/>
      <c r="F626" s="43">
        <v>14.89</v>
      </c>
      <c r="H626" s="12">
        <v>30</v>
      </c>
      <c r="I626" s="1">
        <v>50</v>
      </c>
      <c r="J626" s="2">
        <f t="shared" si="195"/>
        <v>20.928342541436454</v>
      </c>
      <c r="K626" s="2">
        <f t="shared" si="196"/>
        <v>47.94042492917842</v>
      </c>
      <c r="L626" s="2">
        <f t="shared" si="194"/>
        <v>18.673998254857111</v>
      </c>
      <c r="P626" s="1"/>
      <c r="Q626" s="1"/>
    </row>
    <row r="627" spans="1:17" hidden="1" x14ac:dyDescent="0.3">
      <c r="A627" s="37">
        <v>43541</v>
      </c>
      <c r="B627" s="43">
        <v>8.6</v>
      </c>
      <c r="C627" s="43"/>
      <c r="D627" s="43">
        <v>10.4</v>
      </c>
      <c r="E627" s="43"/>
      <c r="F627" s="43">
        <v>5.74</v>
      </c>
      <c r="H627" s="12">
        <v>30</v>
      </c>
      <c r="I627" s="1">
        <v>50</v>
      </c>
      <c r="J627" s="2">
        <f t="shared" si="195"/>
        <v>20.865635359116013</v>
      </c>
      <c r="K627" s="2">
        <f t="shared" si="196"/>
        <v>47.852436260623186</v>
      </c>
      <c r="L627" s="2">
        <f t="shared" si="194"/>
        <v>18.622379757747286</v>
      </c>
      <c r="P627" s="1"/>
      <c r="Q627" s="1"/>
    </row>
    <row r="628" spans="1:17" hidden="1" x14ac:dyDescent="0.3">
      <c r="A628" s="37">
        <v>43542</v>
      </c>
      <c r="B628" s="43">
        <v>6.98</v>
      </c>
      <c r="C628" s="43"/>
      <c r="D628" s="43">
        <v>22.74</v>
      </c>
      <c r="E628" s="43"/>
      <c r="F628" s="43">
        <v>7.25</v>
      </c>
      <c r="H628" s="12">
        <v>30</v>
      </c>
      <c r="I628" s="1">
        <v>50</v>
      </c>
      <c r="J628" s="2">
        <f t="shared" si="195"/>
        <v>20.804999999999989</v>
      </c>
      <c r="K628" s="2">
        <f t="shared" si="196"/>
        <v>47.049065155807327</v>
      </c>
      <c r="L628" s="2">
        <f t="shared" si="194"/>
        <v>18.577726578556529</v>
      </c>
      <c r="P628" s="1"/>
      <c r="Q628" s="1"/>
    </row>
    <row r="629" spans="1:17" hidden="1" x14ac:dyDescent="0.3">
      <c r="A629" s="37">
        <v>43543</v>
      </c>
      <c r="B629" s="43">
        <v>14.65</v>
      </c>
      <c r="C629" s="43"/>
      <c r="D629" s="43">
        <v>19.899999999999999</v>
      </c>
      <c r="E629" s="43"/>
      <c r="F629" s="43">
        <v>11.37</v>
      </c>
      <c r="H629" s="12">
        <v>30</v>
      </c>
      <c r="I629" s="1">
        <v>50</v>
      </c>
      <c r="J629" s="2">
        <f t="shared" si="195"/>
        <v>20.689364640883969</v>
      </c>
      <c r="K629" s="2">
        <f t="shared" si="196"/>
        <v>46.733626062322905</v>
      </c>
      <c r="L629" s="2">
        <f t="shared" si="194"/>
        <v>18.493824844452487</v>
      </c>
      <c r="P629" s="1"/>
      <c r="Q629" s="1"/>
    </row>
    <row r="630" spans="1:17" hidden="1" x14ac:dyDescent="0.3">
      <c r="A630" s="37">
        <v>43544</v>
      </c>
      <c r="B630" s="43">
        <v>17.61</v>
      </c>
      <c r="C630" s="43"/>
      <c r="D630" s="43">
        <v>23.36</v>
      </c>
      <c r="E630" s="43"/>
      <c r="F630" s="43">
        <v>17.149999999999999</v>
      </c>
      <c r="H630" s="12">
        <v>30</v>
      </c>
      <c r="I630" s="1">
        <v>50</v>
      </c>
      <c r="J630" s="2">
        <f t="shared" si="195"/>
        <v>20.53143646408839</v>
      </c>
      <c r="K630" s="2">
        <f t="shared" si="196"/>
        <v>46.586345609065106</v>
      </c>
      <c r="L630" s="2">
        <f t="shared" si="194"/>
        <v>18.409576289539192</v>
      </c>
      <c r="P630" s="1"/>
      <c r="Q630" s="1"/>
    </row>
    <row r="631" spans="1:17" hidden="1" x14ac:dyDescent="0.3">
      <c r="A631" s="37">
        <v>43545</v>
      </c>
      <c r="B631" s="43">
        <v>15.12</v>
      </c>
      <c r="C631" s="43"/>
      <c r="D631" s="43">
        <v>20.420000000000002</v>
      </c>
      <c r="E631" s="43"/>
      <c r="F631" s="43">
        <v>9.83</v>
      </c>
      <c r="H631" s="12">
        <v>30</v>
      </c>
      <c r="I631" s="1">
        <v>50</v>
      </c>
      <c r="J631" s="2">
        <f t="shared" si="195"/>
        <v>20.539834254143639</v>
      </c>
      <c r="K631" s="2">
        <f t="shared" si="196"/>
        <v>46.609376770538191</v>
      </c>
      <c r="L631" s="2">
        <f t="shared" si="194"/>
        <v>18.407061838672139</v>
      </c>
      <c r="P631" s="1"/>
      <c r="Q631" s="1"/>
    </row>
    <row r="632" spans="1:17" hidden="1" x14ac:dyDescent="0.3">
      <c r="A632" s="37">
        <v>43546</v>
      </c>
      <c r="B632" s="43">
        <v>15.75</v>
      </c>
      <c r="C632" s="43"/>
      <c r="D632" s="43">
        <v>16.600000000000001</v>
      </c>
      <c r="E632" s="43"/>
      <c r="F632" s="43">
        <v>14.29</v>
      </c>
      <c r="H632" s="12">
        <v>30</v>
      </c>
      <c r="I632" s="1">
        <v>50</v>
      </c>
      <c r="J632" s="2">
        <f t="shared" si="195"/>
        <v>20.553287292817672</v>
      </c>
      <c r="K632" s="2">
        <f t="shared" si="196"/>
        <v>46.625609065155743</v>
      </c>
      <c r="L632" s="2">
        <f t="shared" si="194"/>
        <v>18.426223688383121</v>
      </c>
      <c r="P632" s="1"/>
      <c r="Q632" s="1"/>
    </row>
    <row r="633" spans="1:17" hidden="1" x14ac:dyDescent="0.3">
      <c r="A633" s="37">
        <v>43547</v>
      </c>
      <c r="B633" s="43">
        <v>17.82</v>
      </c>
      <c r="C633" s="43"/>
      <c r="D633" s="43">
        <v>28.84</v>
      </c>
      <c r="E633" s="43"/>
      <c r="F633" s="43">
        <v>14.39</v>
      </c>
      <c r="H633" s="12">
        <v>30</v>
      </c>
      <c r="I633" s="1">
        <v>50</v>
      </c>
      <c r="J633" s="2">
        <f t="shared" si="195"/>
        <v>20.570635359116014</v>
      </c>
      <c r="K633" s="2">
        <f t="shared" si="196"/>
        <v>46.673087818696821</v>
      </c>
      <c r="L633" s="2">
        <f t="shared" si="194"/>
        <v>18.43943178086867</v>
      </c>
      <c r="P633" s="1"/>
      <c r="Q633" s="1"/>
    </row>
    <row r="634" spans="1:17" hidden="1" x14ac:dyDescent="0.3">
      <c r="A634" s="37">
        <v>43548</v>
      </c>
      <c r="B634" s="43">
        <v>18.670000000000002</v>
      </c>
      <c r="C634" s="43"/>
      <c r="D634" s="43" t="s">
        <v>3</v>
      </c>
      <c r="E634" s="43"/>
      <c r="F634" s="43">
        <v>15.36</v>
      </c>
      <c r="H634" s="12">
        <v>30</v>
      </c>
      <c r="I634" s="1">
        <v>50</v>
      </c>
      <c r="J634" s="2">
        <f t="shared" si="195"/>
        <v>20.596823204419881</v>
      </c>
      <c r="K634" s="2">
        <f t="shared" si="196"/>
        <v>46.743948863636298</v>
      </c>
      <c r="L634" s="2">
        <f t="shared" si="194"/>
        <v>18.419084960059422</v>
      </c>
      <c r="P634" s="1"/>
      <c r="Q634" s="1"/>
    </row>
    <row r="635" spans="1:17" hidden="1" x14ac:dyDescent="0.3">
      <c r="A635" s="37">
        <v>43549</v>
      </c>
      <c r="B635" s="43">
        <v>16.010000000000002</v>
      </c>
      <c r="C635" s="43"/>
      <c r="D635" s="43" t="s">
        <v>3</v>
      </c>
      <c r="E635" s="43"/>
      <c r="F635" s="43">
        <v>16.79</v>
      </c>
      <c r="H635" s="12">
        <v>30</v>
      </c>
      <c r="I635" s="1">
        <v>50</v>
      </c>
      <c r="J635" s="2">
        <f t="shared" si="195"/>
        <v>20.606850828729272</v>
      </c>
      <c r="K635" s="2">
        <f t="shared" si="196"/>
        <v>46.687663817663761</v>
      </c>
      <c r="L635" s="2">
        <f t="shared" si="194"/>
        <v>18.441194786649017</v>
      </c>
      <c r="P635" s="1"/>
      <c r="Q635" s="1"/>
    </row>
    <row r="636" spans="1:17" hidden="1" x14ac:dyDescent="0.3">
      <c r="A636" s="37">
        <v>43550</v>
      </c>
      <c r="B636" s="43">
        <v>35.54</v>
      </c>
      <c r="C636" s="43"/>
      <c r="D636" s="43">
        <v>59</v>
      </c>
      <c r="E636" s="43"/>
      <c r="F636" s="43">
        <v>31.67</v>
      </c>
      <c r="H636" s="12">
        <v>30</v>
      </c>
      <c r="I636" s="1">
        <v>50</v>
      </c>
      <c r="J636" s="2">
        <f t="shared" si="195"/>
        <v>20.666961325966838</v>
      </c>
      <c r="K636" s="2">
        <f t="shared" si="196"/>
        <v>46.716210826210769</v>
      </c>
      <c r="L636" s="2">
        <f t="shared" si="194"/>
        <v>18.494576289539189</v>
      </c>
      <c r="P636" s="1"/>
      <c r="Q636" s="1"/>
    </row>
    <row r="637" spans="1:17" hidden="1" x14ac:dyDescent="0.3">
      <c r="A637" s="37">
        <v>43551</v>
      </c>
      <c r="B637" s="43">
        <v>23.5</v>
      </c>
      <c r="C637" s="43"/>
      <c r="D637" s="43">
        <v>21.77</v>
      </c>
      <c r="E637" s="43"/>
      <c r="F637" s="43">
        <v>23.91</v>
      </c>
      <c r="H637" s="12">
        <v>30</v>
      </c>
      <c r="I637" s="1">
        <v>50</v>
      </c>
      <c r="J637" s="2">
        <f t="shared" si="195"/>
        <v>20.679337016574578</v>
      </c>
      <c r="K637" s="2">
        <f t="shared" si="196"/>
        <v>46.682621082621026</v>
      </c>
      <c r="L637" s="2">
        <f t="shared" si="194"/>
        <v>18.524952012082544</v>
      </c>
      <c r="P637" s="1"/>
      <c r="Q637" s="1"/>
    </row>
    <row r="638" spans="1:17" hidden="1" x14ac:dyDescent="0.3">
      <c r="A638" s="37">
        <v>43552</v>
      </c>
      <c r="B638" s="43">
        <v>18.88</v>
      </c>
      <c r="C638" s="43"/>
      <c r="D638" s="43">
        <v>17.329999999999998</v>
      </c>
      <c r="E638" s="43"/>
      <c r="F638" s="43">
        <v>14.76</v>
      </c>
      <c r="H638" s="12">
        <v>30</v>
      </c>
      <c r="I638" s="1">
        <v>50</v>
      </c>
      <c r="J638" s="2">
        <f t="shared" si="195"/>
        <v>20.682348066298331</v>
      </c>
      <c r="K638" s="2">
        <f t="shared" si="196"/>
        <v>46.654586894586842</v>
      </c>
      <c r="L638" s="2">
        <f t="shared" si="194"/>
        <v>18.532928890695263</v>
      </c>
      <c r="P638" s="1"/>
      <c r="Q638" s="1"/>
    </row>
    <row r="639" spans="1:17" hidden="1" x14ac:dyDescent="0.3">
      <c r="A639" s="37">
        <v>43553</v>
      </c>
      <c r="B639" s="43">
        <v>24.67</v>
      </c>
      <c r="C639" s="43"/>
      <c r="D639" s="43">
        <v>29.92</v>
      </c>
      <c r="E639" s="43"/>
      <c r="F639" s="43">
        <v>19.62</v>
      </c>
      <c r="H639" s="12">
        <v>30</v>
      </c>
      <c r="I639" s="1">
        <v>50</v>
      </c>
      <c r="J639" s="2">
        <f t="shared" si="195"/>
        <v>20.69071823204419</v>
      </c>
      <c r="K639" s="2">
        <f t="shared" si="196"/>
        <v>46.653504273504225</v>
      </c>
      <c r="L639" s="2">
        <f t="shared" si="194"/>
        <v>18.549460682602778</v>
      </c>
      <c r="P639" s="1"/>
      <c r="Q639" s="1"/>
    </row>
    <row r="640" spans="1:17" hidden="1" x14ac:dyDescent="0.3">
      <c r="A640" s="37">
        <v>43554</v>
      </c>
      <c r="B640" s="43">
        <v>15.84</v>
      </c>
      <c r="C640" s="43"/>
      <c r="D640" s="43">
        <v>16.559999999999999</v>
      </c>
      <c r="E640" s="43"/>
      <c r="F640" s="43">
        <v>17.46</v>
      </c>
      <c r="H640" s="12">
        <v>30</v>
      </c>
      <c r="I640" s="1">
        <v>50</v>
      </c>
      <c r="J640" s="2">
        <f t="shared" si="195"/>
        <v>20.697430939226507</v>
      </c>
      <c r="K640" s="2">
        <f t="shared" si="196"/>
        <v>46.609458689458641</v>
      </c>
      <c r="L640" s="2">
        <f t="shared" si="194"/>
        <v>18.564662994741507</v>
      </c>
      <c r="P640" s="1"/>
      <c r="Q640" s="1"/>
    </row>
    <row r="641" spans="1:17" hidden="1" x14ac:dyDescent="0.3">
      <c r="A641" s="37">
        <v>43555</v>
      </c>
      <c r="B641" s="43">
        <v>68.290000000000006</v>
      </c>
      <c r="C641" s="43"/>
      <c r="D641" s="43">
        <v>81.09</v>
      </c>
      <c r="E641" s="43"/>
      <c r="F641" s="43">
        <v>61.53</v>
      </c>
      <c r="H641" s="12">
        <v>30</v>
      </c>
      <c r="I641" s="1">
        <v>50</v>
      </c>
      <c r="J641" s="2">
        <f t="shared" si="195"/>
        <v>20.790055248618771</v>
      </c>
      <c r="K641" s="2">
        <f t="shared" si="196"/>
        <v>46.742535612535562</v>
      </c>
      <c r="L641" s="2">
        <f t="shared" si="194"/>
        <v>18.672264150810868</v>
      </c>
      <c r="P641" s="1"/>
      <c r="Q641" s="1"/>
    </row>
    <row r="642" spans="1:17" hidden="1" x14ac:dyDescent="0.3">
      <c r="A642" s="37">
        <v>43556</v>
      </c>
      <c r="B642" s="43">
        <v>11.05</v>
      </c>
      <c r="C642" s="43"/>
      <c r="D642" s="43">
        <v>20.59</v>
      </c>
      <c r="E642" s="43"/>
      <c r="F642" s="43">
        <v>10.63</v>
      </c>
      <c r="H642" s="12">
        <v>30</v>
      </c>
      <c r="I642" s="1">
        <v>50</v>
      </c>
      <c r="J642" s="2">
        <f t="shared" si="195"/>
        <v>20.775027624309381</v>
      </c>
      <c r="K642" s="2">
        <f t="shared" si="196"/>
        <v>46.728376068376015</v>
      </c>
      <c r="L642" s="2">
        <f t="shared" si="194"/>
        <v>18.603564728845551</v>
      </c>
      <c r="P642" s="1"/>
      <c r="Q642" s="1"/>
    </row>
    <row r="643" spans="1:17" hidden="1" x14ac:dyDescent="0.3">
      <c r="A643" s="37">
        <v>43557</v>
      </c>
      <c r="B643" s="43">
        <v>8.82</v>
      </c>
      <c r="C643" s="43"/>
      <c r="D643" s="43">
        <v>7.94</v>
      </c>
      <c r="E643" s="43"/>
      <c r="F643" s="43">
        <v>6.71</v>
      </c>
      <c r="H643" s="12">
        <v>30</v>
      </c>
      <c r="I643" s="1">
        <v>50</v>
      </c>
      <c r="J643" s="2">
        <f t="shared" si="195"/>
        <v>20.735718232044185</v>
      </c>
      <c r="K643" s="2">
        <f t="shared" si="196"/>
        <v>46.645698005697959</v>
      </c>
      <c r="L643" s="2">
        <f t="shared" si="194"/>
        <v>18.562264150810869</v>
      </c>
      <c r="P643" s="1"/>
      <c r="Q643" s="1"/>
    </row>
    <row r="644" spans="1:17" hidden="1" x14ac:dyDescent="0.3">
      <c r="A644" s="37">
        <v>43558</v>
      </c>
      <c r="B644" s="43">
        <v>13.4</v>
      </c>
      <c r="C644" s="43"/>
      <c r="D644" s="43">
        <v>21.75</v>
      </c>
      <c r="E644" s="43"/>
      <c r="F644" s="43">
        <v>10.83</v>
      </c>
      <c r="H644" s="12">
        <v>30</v>
      </c>
      <c r="I644" s="1">
        <v>50</v>
      </c>
      <c r="J644" s="2">
        <f t="shared" si="195"/>
        <v>20.701215469613249</v>
      </c>
      <c r="K644" s="2">
        <f t="shared" si="196"/>
        <v>46.640626780626732</v>
      </c>
      <c r="L644" s="2">
        <f t="shared" si="194"/>
        <v>18.536628312660586</v>
      </c>
      <c r="P644" s="1"/>
      <c r="Q644" s="1"/>
    </row>
    <row r="645" spans="1:17" hidden="1" x14ac:dyDescent="0.3">
      <c r="A645" s="37">
        <v>43559</v>
      </c>
      <c r="B645" s="43">
        <v>19.55</v>
      </c>
      <c r="C645" s="43"/>
      <c r="D645" s="43">
        <v>24.35</v>
      </c>
      <c r="E645" s="43"/>
      <c r="F645" s="43">
        <v>15.15</v>
      </c>
      <c r="H645" s="12">
        <v>30</v>
      </c>
      <c r="I645" s="1">
        <v>50</v>
      </c>
      <c r="J645" s="2">
        <f t="shared" si="195"/>
        <v>20.698259668508275</v>
      </c>
      <c r="K645" s="2">
        <f t="shared" si="196"/>
        <v>46.655555555555502</v>
      </c>
      <c r="L645" s="2">
        <f t="shared" si="194"/>
        <v>18.537061838672145</v>
      </c>
      <c r="P645" s="1"/>
      <c r="Q645" s="1"/>
    </row>
    <row r="646" spans="1:17" hidden="1" x14ac:dyDescent="0.3">
      <c r="A646" s="37">
        <v>43560</v>
      </c>
      <c r="B646" s="43">
        <v>18.07</v>
      </c>
      <c r="C646" s="43"/>
      <c r="D646" s="43">
        <v>14.34</v>
      </c>
      <c r="E646" s="43"/>
      <c r="F646" s="43">
        <v>13.44</v>
      </c>
      <c r="H646" s="12">
        <v>30</v>
      </c>
      <c r="I646" s="1">
        <v>50</v>
      </c>
      <c r="J646" s="2">
        <f t="shared" si="195"/>
        <v>20.702817679557999</v>
      </c>
      <c r="K646" s="2">
        <f t="shared" si="196"/>
        <v>46.637977207977158</v>
      </c>
      <c r="L646" s="2">
        <f t="shared" si="194"/>
        <v>18.521570509192372</v>
      </c>
      <c r="P646" s="1"/>
      <c r="Q646" s="1"/>
    </row>
    <row r="647" spans="1:17" hidden="1" x14ac:dyDescent="0.3">
      <c r="A647" s="37">
        <v>43561</v>
      </c>
      <c r="B647" s="43">
        <v>10.24</v>
      </c>
      <c r="C647" s="43"/>
      <c r="D647" s="43">
        <v>18.87</v>
      </c>
      <c r="E647" s="43"/>
      <c r="F647" s="43">
        <v>10.79</v>
      </c>
      <c r="H647" s="12">
        <v>30</v>
      </c>
      <c r="I647" s="1">
        <v>50</v>
      </c>
      <c r="J647" s="2">
        <f t="shared" si="195"/>
        <v>20.678287292817668</v>
      </c>
      <c r="K647" s="2">
        <f t="shared" si="196"/>
        <v>46.564729344729294</v>
      </c>
      <c r="L647" s="2">
        <f t="shared" ref="L647:L710" si="197">AVERAGE(F283:F647)</f>
        <v>18.509691896475609</v>
      </c>
      <c r="P647" s="1"/>
      <c r="Q647" s="1"/>
    </row>
    <row r="648" spans="1:17" hidden="1" x14ac:dyDescent="0.3">
      <c r="A648" s="37">
        <v>43562</v>
      </c>
      <c r="B648" s="43">
        <v>14.83</v>
      </c>
      <c r="C648" s="43"/>
      <c r="D648" s="43">
        <v>45.76</v>
      </c>
      <c r="E648" s="43"/>
      <c r="F648" s="43">
        <v>13.74</v>
      </c>
      <c r="H648" s="12">
        <v>30</v>
      </c>
      <c r="I648" s="1">
        <v>50</v>
      </c>
      <c r="J648" s="2">
        <f t="shared" si="195"/>
        <v>20.654696132596673</v>
      </c>
      <c r="K648" s="2">
        <f t="shared" si="196"/>
        <v>46.597977207977166</v>
      </c>
      <c r="L648" s="2">
        <f t="shared" si="197"/>
        <v>18.499113861793532</v>
      </c>
      <c r="P648" s="1"/>
      <c r="Q648" s="1"/>
    </row>
    <row r="649" spans="1:17" hidden="1" x14ac:dyDescent="0.3">
      <c r="A649" s="37">
        <v>43563</v>
      </c>
      <c r="B649" s="43">
        <v>24.89</v>
      </c>
      <c r="C649" s="43"/>
      <c r="D649" s="43">
        <v>117.6</v>
      </c>
      <c r="E649" s="43"/>
      <c r="F649" s="43">
        <v>22.89</v>
      </c>
      <c r="H649" s="12">
        <v>30</v>
      </c>
      <c r="I649" s="1">
        <v>50</v>
      </c>
      <c r="J649" s="2">
        <f t="shared" si="195"/>
        <v>20.665193370165735</v>
      </c>
      <c r="K649" s="2">
        <f t="shared" si="196"/>
        <v>46.779800569800528</v>
      </c>
      <c r="L649" s="2">
        <f t="shared" si="197"/>
        <v>18.484923110348443</v>
      </c>
      <c r="P649" s="1"/>
      <c r="Q649" s="1"/>
    </row>
    <row r="650" spans="1:17" hidden="1" x14ac:dyDescent="0.3">
      <c r="A650" s="37">
        <v>43564</v>
      </c>
      <c r="B650" s="43">
        <v>34.65</v>
      </c>
      <c r="C650" s="43"/>
      <c r="D650" s="43">
        <v>95.85</v>
      </c>
      <c r="E650" s="43"/>
      <c r="F650" s="43">
        <v>26.99</v>
      </c>
      <c r="H650" s="12">
        <v>30</v>
      </c>
      <c r="I650" s="1">
        <v>50</v>
      </c>
      <c r="J650" s="2">
        <f t="shared" si="195"/>
        <v>20.670497237569048</v>
      </c>
      <c r="K650" s="2">
        <f t="shared" si="196"/>
        <v>46.839145299145258</v>
      </c>
      <c r="L650" s="2">
        <f t="shared" si="197"/>
        <v>18.498189006302198</v>
      </c>
      <c r="P650" s="1"/>
      <c r="Q650" s="1"/>
    </row>
    <row r="651" spans="1:17" hidden="1" x14ac:dyDescent="0.3">
      <c r="A651" s="37">
        <v>43565</v>
      </c>
      <c r="B651" s="43">
        <v>22.41</v>
      </c>
      <c r="C651" s="43"/>
      <c r="D651" s="43">
        <v>19.84</v>
      </c>
      <c r="E651" s="43"/>
      <c r="F651" s="43">
        <v>21.48</v>
      </c>
      <c r="H651" s="12">
        <v>30</v>
      </c>
      <c r="I651" s="1">
        <v>50</v>
      </c>
      <c r="J651" s="2">
        <f t="shared" si="195"/>
        <v>20.660027624309379</v>
      </c>
      <c r="K651" s="2">
        <f t="shared" si="196"/>
        <v>46.819914529914492</v>
      </c>
      <c r="L651" s="2">
        <f t="shared" si="197"/>
        <v>18.486859526533411</v>
      </c>
      <c r="P651" s="1"/>
      <c r="Q651" s="1"/>
    </row>
    <row r="652" spans="1:17" hidden="1" x14ac:dyDescent="0.3">
      <c r="A652" s="37">
        <v>43566</v>
      </c>
      <c r="B652" s="43">
        <v>17.16</v>
      </c>
      <c r="C652" s="43"/>
      <c r="D652" s="43">
        <v>18.53</v>
      </c>
      <c r="E652" s="43"/>
      <c r="F652" s="43">
        <v>12.83</v>
      </c>
      <c r="H652" s="12">
        <v>30</v>
      </c>
      <c r="I652" s="1">
        <v>50</v>
      </c>
      <c r="J652" s="2">
        <f t="shared" si="195"/>
        <v>20.608922651933689</v>
      </c>
      <c r="K652" s="2">
        <f t="shared" si="196"/>
        <v>46.760170940170909</v>
      </c>
      <c r="L652" s="2">
        <f t="shared" si="197"/>
        <v>18.456310393585433</v>
      </c>
      <c r="P652" s="1"/>
      <c r="Q652" s="1"/>
    </row>
    <row r="653" spans="1:17" hidden="1" x14ac:dyDescent="0.3">
      <c r="A653" s="37">
        <v>43567</v>
      </c>
      <c r="B653" s="43">
        <v>15.76</v>
      </c>
      <c r="C653" s="43"/>
      <c r="D653" s="43">
        <v>15.67</v>
      </c>
      <c r="E653" s="43"/>
      <c r="F653" s="43">
        <v>12.91</v>
      </c>
      <c r="H653" s="12">
        <v>30</v>
      </c>
      <c r="I653" s="1">
        <v>50</v>
      </c>
      <c r="J653" s="2">
        <f t="shared" si="195"/>
        <v>20.5917403314917</v>
      </c>
      <c r="K653" s="2">
        <f t="shared" si="196"/>
        <v>46.501794871794843</v>
      </c>
      <c r="L653" s="2">
        <f t="shared" si="197"/>
        <v>18.428882647920691</v>
      </c>
      <c r="P653" s="1"/>
      <c r="Q653" s="1"/>
    </row>
    <row r="654" spans="1:17" hidden="1" x14ac:dyDescent="0.3">
      <c r="A654" s="37">
        <v>43568</v>
      </c>
      <c r="B654" s="43">
        <v>18.72</v>
      </c>
      <c r="C654" s="43"/>
      <c r="D654" s="43">
        <v>19.55</v>
      </c>
      <c r="E654" s="43"/>
      <c r="F654" s="43">
        <v>16.41</v>
      </c>
      <c r="H654" s="12">
        <v>30</v>
      </c>
      <c r="I654" s="1">
        <v>50</v>
      </c>
      <c r="J654" s="2">
        <f t="shared" si="195"/>
        <v>20.574060773480653</v>
      </c>
      <c r="K654" s="2">
        <f t="shared" si="196"/>
        <v>46.227321937321911</v>
      </c>
      <c r="L654" s="2">
        <f t="shared" si="197"/>
        <v>18.423420220175029</v>
      </c>
      <c r="P654" s="1"/>
      <c r="Q654" s="1"/>
    </row>
    <row r="655" spans="1:17" hidden="1" x14ac:dyDescent="0.3">
      <c r="A655" s="37">
        <v>43569</v>
      </c>
      <c r="B655" s="43">
        <v>25.33</v>
      </c>
      <c r="C655" s="43"/>
      <c r="D655" s="43">
        <v>32.78</v>
      </c>
      <c r="E655" s="43"/>
      <c r="F655" s="43">
        <v>23.03</v>
      </c>
      <c r="H655" s="12">
        <v>30</v>
      </c>
      <c r="I655" s="1">
        <v>50</v>
      </c>
      <c r="J655" s="2">
        <f t="shared" si="195"/>
        <v>20.576657458563524</v>
      </c>
      <c r="K655" s="2">
        <f t="shared" si="196"/>
        <v>46.123504273504246</v>
      </c>
      <c r="L655" s="2">
        <f t="shared" si="197"/>
        <v>18.429576289539188</v>
      </c>
      <c r="P655" s="1"/>
      <c r="Q655" s="1"/>
    </row>
    <row r="656" spans="1:17" hidden="1" x14ac:dyDescent="0.3">
      <c r="A656" s="37">
        <v>43570</v>
      </c>
      <c r="B656" s="43">
        <v>20.09</v>
      </c>
      <c r="C656" s="43"/>
      <c r="D656" s="43">
        <v>33.74</v>
      </c>
      <c r="E656" s="43"/>
      <c r="F656" s="43">
        <v>18.66</v>
      </c>
      <c r="H656" s="12">
        <v>30</v>
      </c>
      <c r="I656" s="1">
        <v>50</v>
      </c>
      <c r="J656" s="2">
        <f t="shared" si="195"/>
        <v>20.432403314917117</v>
      </c>
      <c r="K656" s="2">
        <f t="shared" si="196"/>
        <v>45.983675213675184</v>
      </c>
      <c r="L656" s="2">
        <f t="shared" si="197"/>
        <v>18.321079179712601</v>
      </c>
      <c r="P656" s="1"/>
      <c r="Q656" s="1"/>
    </row>
    <row r="657" spans="1:17" hidden="1" x14ac:dyDescent="0.3">
      <c r="A657" s="37">
        <v>43571</v>
      </c>
      <c r="B657" s="43">
        <v>17.079999999999998</v>
      </c>
      <c r="C657" s="43"/>
      <c r="D657" s="43">
        <v>19.59</v>
      </c>
      <c r="E657" s="43"/>
      <c r="F657" s="43">
        <v>14.41</v>
      </c>
      <c r="H657" s="12">
        <v>30</v>
      </c>
      <c r="I657" s="1">
        <v>50</v>
      </c>
      <c r="J657" s="2">
        <f t="shared" si="195"/>
        <v>20.441215469613251</v>
      </c>
      <c r="K657" s="2">
        <f t="shared" si="196"/>
        <v>45.87635327635325</v>
      </c>
      <c r="L657" s="2">
        <f t="shared" si="197"/>
        <v>18.321397098787742</v>
      </c>
      <c r="P657" s="1"/>
      <c r="Q657" s="1"/>
    </row>
    <row r="658" spans="1:17" hidden="1" x14ac:dyDescent="0.3">
      <c r="A658" s="37">
        <v>43572</v>
      </c>
      <c r="B658" s="43">
        <v>10.07</v>
      </c>
      <c r="C658" s="43"/>
      <c r="D658" s="43">
        <v>8.4</v>
      </c>
      <c r="E658" s="43"/>
      <c r="F658" s="43">
        <v>7.91</v>
      </c>
      <c r="H658" s="12">
        <v>30</v>
      </c>
      <c r="I658" s="1">
        <v>50</v>
      </c>
      <c r="J658" s="2">
        <f t="shared" si="195"/>
        <v>20.418535911602198</v>
      </c>
      <c r="K658" s="2">
        <f t="shared" si="196"/>
        <v>45.829316239316206</v>
      </c>
      <c r="L658" s="2">
        <f t="shared" si="197"/>
        <v>18.297437561215489</v>
      </c>
      <c r="P658" s="1"/>
      <c r="Q658" s="1"/>
    </row>
    <row r="659" spans="1:17" hidden="1" x14ac:dyDescent="0.3">
      <c r="A659" s="37">
        <v>43573</v>
      </c>
      <c r="B659" s="43">
        <v>12.04</v>
      </c>
      <c r="C659" s="43"/>
      <c r="D659" s="43">
        <v>24</v>
      </c>
      <c r="E659" s="43"/>
      <c r="F659" s="43">
        <v>11.07</v>
      </c>
      <c r="H659" s="12">
        <v>30</v>
      </c>
      <c r="I659" s="1">
        <v>50</v>
      </c>
      <c r="J659" s="2">
        <f t="shared" si="195"/>
        <v>20.398784530386731</v>
      </c>
      <c r="K659" s="2">
        <f t="shared" si="196"/>
        <v>45.841111111111076</v>
      </c>
      <c r="L659" s="2">
        <f t="shared" si="197"/>
        <v>18.272206347342657</v>
      </c>
      <c r="P659" s="1"/>
      <c r="Q659" s="1"/>
    </row>
    <row r="660" spans="1:17" hidden="1" x14ac:dyDescent="0.3">
      <c r="A660" s="37">
        <v>43574</v>
      </c>
      <c r="B660" s="43">
        <v>16.87</v>
      </c>
      <c r="C660" s="43"/>
      <c r="D660" s="43">
        <v>14.22</v>
      </c>
      <c r="E660" s="43"/>
      <c r="F660" s="43">
        <v>13.21</v>
      </c>
      <c r="H660" s="12">
        <v>30</v>
      </c>
      <c r="I660" s="1">
        <v>50</v>
      </c>
      <c r="J660" s="2">
        <f t="shared" si="195"/>
        <v>20.404281767955791</v>
      </c>
      <c r="K660" s="2">
        <f t="shared" si="196"/>
        <v>45.789999999999964</v>
      </c>
      <c r="L660" s="2">
        <f t="shared" si="197"/>
        <v>18.277148543874446</v>
      </c>
      <c r="P660" s="1"/>
      <c r="Q660" s="1"/>
    </row>
    <row r="661" spans="1:17" hidden="1" x14ac:dyDescent="0.3">
      <c r="A661" s="37">
        <v>43575</v>
      </c>
      <c r="B661" s="43">
        <v>11.98</v>
      </c>
      <c r="C661" s="43"/>
      <c r="D661" s="43">
        <v>10.94</v>
      </c>
      <c r="E661" s="43"/>
      <c r="F661" s="43">
        <v>11.73</v>
      </c>
      <c r="H661" s="12">
        <v>30</v>
      </c>
      <c r="I661" s="1">
        <v>50</v>
      </c>
      <c r="J661" s="2">
        <f t="shared" si="195"/>
        <v>20.399751381215459</v>
      </c>
      <c r="K661" s="2">
        <f t="shared" si="196"/>
        <v>45.756011396011367</v>
      </c>
      <c r="L661" s="2">
        <f t="shared" si="197"/>
        <v>18.264518486070976</v>
      </c>
      <c r="P661" s="1"/>
      <c r="Q661" s="1"/>
    </row>
    <row r="662" spans="1:17" hidden="1" x14ac:dyDescent="0.3">
      <c r="A662" s="37">
        <v>43576</v>
      </c>
      <c r="B662" s="43">
        <v>16</v>
      </c>
      <c r="C662" s="43"/>
      <c r="D662" s="43">
        <v>11.59</v>
      </c>
      <c r="E662" s="43"/>
      <c r="F662" s="43">
        <v>11.03</v>
      </c>
      <c r="H662" s="12">
        <v>30</v>
      </c>
      <c r="I662" s="1">
        <v>50</v>
      </c>
      <c r="J662" s="2">
        <f t="shared" si="195"/>
        <v>20.368314917127062</v>
      </c>
      <c r="K662" s="2">
        <f t="shared" si="196"/>
        <v>45.704131054131025</v>
      </c>
      <c r="L662" s="2">
        <f t="shared" si="197"/>
        <v>18.231368197053634</v>
      </c>
      <c r="P662" s="1"/>
      <c r="Q662" s="1"/>
    </row>
    <row r="663" spans="1:17" hidden="1" x14ac:dyDescent="0.3">
      <c r="A663" s="37">
        <v>43577</v>
      </c>
      <c r="B663" s="43">
        <v>18.38</v>
      </c>
      <c r="C663" s="43"/>
      <c r="D663" s="43">
        <v>16.63</v>
      </c>
      <c r="E663" s="43"/>
      <c r="F663" s="43">
        <v>11.38</v>
      </c>
      <c r="H663" s="12">
        <v>30</v>
      </c>
      <c r="I663" s="1">
        <v>50</v>
      </c>
      <c r="J663" s="2">
        <f t="shared" si="195"/>
        <v>20.368287292817673</v>
      </c>
      <c r="K663" s="2">
        <f t="shared" si="196"/>
        <v>45.710370370370335</v>
      </c>
      <c r="L663" s="2">
        <f t="shared" si="197"/>
        <v>18.140269931157682</v>
      </c>
      <c r="P663" s="1"/>
      <c r="Q663" s="1"/>
    </row>
    <row r="664" spans="1:17" hidden="1" x14ac:dyDescent="0.3">
      <c r="A664" s="37">
        <v>43578</v>
      </c>
      <c r="B664" s="43">
        <v>14.63</v>
      </c>
      <c r="C664" s="43"/>
      <c r="D664" s="43">
        <v>13.02</v>
      </c>
      <c r="E664" s="43"/>
      <c r="F664" s="43">
        <v>12.33</v>
      </c>
      <c r="H664" s="12">
        <v>30</v>
      </c>
      <c r="I664" s="1">
        <v>50</v>
      </c>
      <c r="J664" s="2">
        <f t="shared" si="195"/>
        <v>20.374226519337007</v>
      </c>
      <c r="K664" s="2">
        <f t="shared" si="196"/>
        <v>45.661310541310506</v>
      </c>
      <c r="L664" s="2">
        <f t="shared" si="197"/>
        <v>18.137755480290629</v>
      </c>
      <c r="P664" s="1"/>
      <c r="Q664" s="1"/>
    </row>
    <row r="665" spans="1:17" hidden="1" x14ac:dyDescent="0.3">
      <c r="A665" s="37">
        <v>43579</v>
      </c>
      <c r="B665" s="43">
        <v>17.420000000000002</v>
      </c>
      <c r="C665" s="43"/>
      <c r="D665" s="43">
        <v>18.23</v>
      </c>
      <c r="E665" s="43"/>
      <c r="F665" s="43">
        <v>13.49</v>
      </c>
      <c r="H665" s="12">
        <v>30</v>
      </c>
      <c r="I665" s="1">
        <v>50</v>
      </c>
      <c r="J665" s="2">
        <f t="shared" si="195"/>
        <v>20.363204419889495</v>
      </c>
      <c r="K665" s="2">
        <f t="shared" si="196"/>
        <v>45.648062678062637</v>
      </c>
      <c r="L665" s="2">
        <f t="shared" si="197"/>
        <v>18.146108081446698</v>
      </c>
      <c r="P665" s="1"/>
      <c r="Q665" s="1"/>
    </row>
    <row r="666" spans="1:17" hidden="1" x14ac:dyDescent="0.3">
      <c r="A666" s="37">
        <v>43580</v>
      </c>
      <c r="B666" s="43">
        <v>20.78</v>
      </c>
      <c r="C666" s="43"/>
      <c r="D666" s="43">
        <v>49.11</v>
      </c>
      <c r="E666" s="43"/>
      <c r="F666" s="43">
        <v>19.2</v>
      </c>
      <c r="H666" s="12">
        <v>30</v>
      </c>
      <c r="I666" s="1">
        <v>50</v>
      </c>
      <c r="J666" s="2">
        <f t="shared" si="195"/>
        <v>20.348729281767948</v>
      </c>
      <c r="K666" s="2">
        <f t="shared" si="196"/>
        <v>45.695925925925891</v>
      </c>
      <c r="L666" s="2">
        <f t="shared" si="197"/>
        <v>18.144084960059413</v>
      </c>
      <c r="P666" s="1"/>
      <c r="Q666" s="1"/>
    </row>
    <row r="667" spans="1:17" hidden="1" x14ac:dyDescent="0.3">
      <c r="A667" s="37">
        <v>43581</v>
      </c>
      <c r="B667" s="43">
        <v>21.88</v>
      </c>
      <c r="C667" s="43"/>
      <c r="D667" s="43">
        <v>73.61</v>
      </c>
      <c r="E667" s="43"/>
      <c r="F667" s="43">
        <v>31.79</v>
      </c>
      <c r="H667" s="12">
        <v>30</v>
      </c>
      <c r="I667" s="1">
        <v>50</v>
      </c>
      <c r="J667" s="2">
        <f t="shared" si="195"/>
        <v>20.349143646408827</v>
      </c>
      <c r="K667" s="2">
        <f t="shared" si="196"/>
        <v>45.788461538461505</v>
      </c>
      <c r="L667" s="2">
        <f t="shared" si="197"/>
        <v>18.179605191273286</v>
      </c>
      <c r="P667" s="1"/>
      <c r="Q667" s="1"/>
    </row>
    <row r="668" spans="1:17" hidden="1" x14ac:dyDescent="0.3">
      <c r="A668" s="37">
        <v>43582</v>
      </c>
      <c r="B668" s="43">
        <v>41.08</v>
      </c>
      <c r="C668" s="43"/>
      <c r="D668" s="43">
        <v>41.6</v>
      </c>
      <c r="E668" s="43"/>
      <c r="F668" s="43">
        <v>42.56</v>
      </c>
      <c r="H668" s="12">
        <v>30</v>
      </c>
      <c r="I668" s="1">
        <v>50</v>
      </c>
      <c r="J668" s="2">
        <f t="shared" si="195"/>
        <v>20.395828729281757</v>
      </c>
      <c r="K668" s="2">
        <f t="shared" si="196"/>
        <v>45.835698005697978</v>
      </c>
      <c r="L668" s="2">
        <f t="shared" si="197"/>
        <v>18.230356636359993</v>
      </c>
      <c r="P668" s="1"/>
      <c r="Q668" s="1"/>
    </row>
    <row r="669" spans="1:17" hidden="1" x14ac:dyDescent="0.3">
      <c r="A669" s="37">
        <v>43583</v>
      </c>
      <c r="B669" s="43">
        <v>22.05</v>
      </c>
      <c r="C669" s="43"/>
      <c r="D669" s="43">
        <v>55.55</v>
      </c>
      <c r="E669" s="43"/>
      <c r="F669" s="43">
        <v>20.85</v>
      </c>
      <c r="H669" s="12">
        <v>30</v>
      </c>
      <c r="I669" s="1">
        <v>50</v>
      </c>
      <c r="J669" s="2">
        <f t="shared" si="195"/>
        <v>20.413259668508278</v>
      </c>
      <c r="K669" s="2">
        <f t="shared" si="196"/>
        <v>45.952193732193699</v>
      </c>
      <c r="L669" s="2">
        <f t="shared" si="197"/>
        <v>18.248131202833978</v>
      </c>
      <c r="P669" s="1"/>
      <c r="Q669" s="1"/>
    </row>
    <row r="670" spans="1:17" hidden="1" x14ac:dyDescent="0.3">
      <c r="A670" s="37">
        <v>43584</v>
      </c>
      <c r="B670" s="43">
        <v>34.700000000000003</v>
      </c>
      <c r="C670" s="43"/>
      <c r="D670" s="43">
        <v>48.05</v>
      </c>
      <c r="E670" s="43"/>
      <c r="F670" s="43">
        <v>22.64</v>
      </c>
      <c r="H670" s="12">
        <v>30</v>
      </c>
      <c r="I670" s="1">
        <v>50</v>
      </c>
      <c r="J670" s="2">
        <f t="shared" si="195"/>
        <v>20.459834254143637</v>
      </c>
      <c r="K670" s="2">
        <f t="shared" si="196"/>
        <v>46.056353276353242</v>
      </c>
      <c r="L670" s="2">
        <f t="shared" si="197"/>
        <v>18.277437561215486</v>
      </c>
      <c r="P670" s="1"/>
      <c r="Q670" s="1"/>
    </row>
    <row r="671" spans="1:17" hidden="1" x14ac:dyDescent="0.3">
      <c r="A671" s="37">
        <v>43585</v>
      </c>
      <c r="B671" s="43">
        <v>21.68</v>
      </c>
      <c r="C671" s="43"/>
      <c r="D671" s="43">
        <v>30.71</v>
      </c>
      <c r="E671" s="43"/>
      <c r="F671" s="43">
        <v>18.760000000000002</v>
      </c>
      <c r="H671" s="12">
        <v>30</v>
      </c>
      <c r="I671" s="1">
        <v>50</v>
      </c>
      <c r="J671" s="2">
        <f t="shared" si="195"/>
        <v>20.485662983425406</v>
      </c>
      <c r="K671" s="2">
        <f t="shared" si="196"/>
        <v>46.074159544159507</v>
      </c>
      <c r="L671" s="2">
        <f t="shared" si="197"/>
        <v>18.261426000521844</v>
      </c>
      <c r="P671" s="1"/>
      <c r="Q671" s="1"/>
    </row>
    <row r="672" spans="1:17" hidden="1" x14ac:dyDescent="0.3">
      <c r="A672" s="37">
        <v>43586</v>
      </c>
      <c r="B672" s="43">
        <v>24.37</v>
      </c>
      <c r="C672" s="43"/>
      <c r="D672" s="43">
        <v>67.3</v>
      </c>
      <c r="E672" s="43"/>
      <c r="F672" s="43">
        <v>23.63</v>
      </c>
      <c r="H672" s="12">
        <v>30</v>
      </c>
      <c r="I672" s="1">
        <v>50</v>
      </c>
      <c r="J672" s="2">
        <f t="shared" si="195"/>
        <v>20.520801104972367</v>
      </c>
      <c r="K672" s="2">
        <f t="shared" si="196"/>
        <v>46.210797720797679</v>
      </c>
      <c r="L672" s="2">
        <f t="shared" si="197"/>
        <v>18.304113861793521</v>
      </c>
      <c r="P672" s="1"/>
      <c r="Q672" s="1"/>
    </row>
    <row r="673" spans="1:17" hidden="1" x14ac:dyDescent="0.3">
      <c r="A673" s="37">
        <v>43587</v>
      </c>
      <c r="B673" s="43">
        <v>26.78</v>
      </c>
      <c r="C673" s="43"/>
      <c r="D673" s="43">
        <v>45.07</v>
      </c>
      <c r="E673" s="43"/>
      <c r="F673" s="43">
        <v>27.26</v>
      </c>
      <c r="H673" s="12">
        <v>30</v>
      </c>
      <c r="I673" s="1">
        <v>50</v>
      </c>
      <c r="J673" s="2">
        <f t="shared" si="195"/>
        <v>20.531629834254137</v>
      </c>
      <c r="K673" s="2">
        <f t="shared" si="196"/>
        <v>46.232991452991413</v>
      </c>
      <c r="L673" s="2">
        <f t="shared" si="197"/>
        <v>18.337813283758841</v>
      </c>
      <c r="P673" s="1"/>
      <c r="Q673" s="1"/>
    </row>
    <row r="674" spans="1:17" hidden="1" x14ac:dyDescent="0.3">
      <c r="A674" s="37">
        <v>43588</v>
      </c>
      <c r="B674" s="43">
        <v>13.34</v>
      </c>
      <c r="C674" s="43"/>
      <c r="D674" s="43">
        <v>86.83</v>
      </c>
      <c r="E674" s="43"/>
      <c r="F674" s="43">
        <v>18.05</v>
      </c>
      <c r="H674" s="12">
        <v>30</v>
      </c>
      <c r="I674" s="1">
        <v>50</v>
      </c>
      <c r="J674" s="2">
        <f t="shared" si="195"/>
        <v>20.510966850828723</v>
      </c>
      <c r="K674" s="2">
        <f t="shared" si="196"/>
        <v>46.255669515669474</v>
      </c>
      <c r="L674" s="2">
        <f t="shared" si="197"/>
        <v>18.343160104568089</v>
      </c>
      <c r="P674" s="1"/>
      <c r="Q674" s="1"/>
    </row>
    <row r="675" spans="1:17" hidden="1" x14ac:dyDescent="0.3">
      <c r="A675" s="37">
        <v>43589</v>
      </c>
      <c r="B675" s="43">
        <v>5.89</v>
      </c>
      <c r="C675" s="43"/>
      <c r="D675" s="43">
        <v>15.81</v>
      </c>
      <c r="E675" s="43"/>
      <c r="F675" s="43">
        <v>7.59</v>
      </c>
      <c r="H675" s="12">
        <v>30</v>
      </c>
      <c r="I675" s="1">
        <v>50</v>
      </c>
      <c r="J675" s="2">
        <f t="shared" si="195"/>
        <v>20.453922651933695</v>
      </c>
      <c r="K675" s="2">
        <f t="shared" si="196"/>
        <v>45.931794871794835</v>
      </c>
      <c r="L675" s="2">
        <f t="shared" si="197"/>
        <v>18.252668775088321</v>
      </c>
      <c r="P675" s="1"/>
      <c r="Q675" s="1"/>
    </row>
    <row r="676" spans="1:17" hidden="1" x14ac:dyDescent="0.3">
      <c r="A676" s="37">
        <v>43590</v>
      </c>
      <c r="B676" s="43">
        <v>10.71</v>
      </c>
      <c r="C676" s="43"/>
      <c r="D676" s="43">
        <v>14.99</v>
      </c>
      <c r="E676" s="43"/>
      <c r="F676" s="43">
        <v>8.32</v>
      </c>
      <c r="H676" s="12">
        <v>30</v>
      </c>
      <c r="I676" s="1">
        <v>50</v>
      </c>
      <c r="J676" s="2">
        <f t="shared" si="195"/>
        <v>20.446464088397786</v>
      </c>
      <c r="K676" s="2">
        <f t="shared" si="196"/>
        <v>45.814216524216484</v>
      </c>
      <c r="L676" s="2">
        <f t="shared" si="197"/>
        <v>18.224402879134558</v>
      </c>
      <c r="P676" s="1"/>
      <c r="Q676" s="1"/>
    </row>
    <row r="677" spans="1:17" hidden="1" x14ac:dyDescent="0.3">
      <c r="A677" s="37">
        <v>43591</v>
      </c>
      <c r="B677" s="43">
        <v>8.65</v>
      </c>
      <c r="C677" s="43"/>
      <c r="D677" s="43">
        <v>60.61</v>
      </c>
      <c r="E677" s="43"/>
      <c r="F677" s="43">
        <v>11.88</v>
      </c>
      <c r="H677" s="12">
        <v>30</v>
      </c>
      <c r="I677" s="1">
        <v>50</v>
      </c>
      <c r="J677" s="2">
        <f t="shared" si="195"/>
        <v>20.4278453038674</v>
      </c>
      <c r="K677" s="2">
        <f t="shared" si="196"/>
        <v>45.920854700854662</v>
      </c>
      <c r="L677" s="2">
        <f t="shared" si="197"/>
        <v>18.220876867573867</v>
      </c>
      <c r="P677" s="1"/>
      <c r="Q677" s="1"/>
    </row>
    <row r="678" spans="1:17" hidden="1" x14ac:dyDescent="0.3">
      <c r="A678" s="37">
        <v>43592</v>
      </c>
      <c r="B678" s="43">
        <v>7.8</v>
      </c>
      <c r="C678" s="43"/>
      <c r="D678" s="43">
        <v>102.73</v>
      </c>
      <c r="E678" s="43"/>
      <c r="F678" s="43">
        <v>14.62</v>
      </c>
      <c r="H678" s="12">
        <v>30</v>
      </c>
      <c r="I678" s="1">
        <v>50</v>
      </c>
      <c r="J678" s="2">
        <f t="shared" si="195"/>
        <v>20.406933701657454</v>
      </c>
      <c r="K678" s="2">
        <f t="shared" si="196"/>
        <v>46.103732193732149</v>
      </c>
      <c r="L678" s="2">
        <f t="shared" si="197"/>
        <v>18.225558948498723</v>
      </c>
      <c r="P678" s="1"/>
      <c r="Q678" s="1"/>
    </row>
    <row r="679" spans="1:17" hidden="1" x14ac:dyDescent="0.3">
      <c r="A679" s="37">
        <v>43593</v>
      </c>
      <c r="B679" s="43">
        <v>15.8</v>
      </c>
      <c r="C679" s="43"/>
      <c r="D679" s="43">
        <v>96.21</v>
      </c>
      <c r="E679" s="43"/>
      <c r="F679" s="43">
        <v>22.52</v>
      </c>
      <c r="H679" s="12">
        <v>30</v>
      </c>
      <c r="I679" s="1">
        <v>50</v>
      </c>
      <c r="J679" s="2">
        <f t="shared" si="195"/>
        <v>20.379337016574581</v>
      </c>
      <c r="K679" s="2">
        <f t="shared" si="196"/>
        <v>46.162364672364632</v>
      </c>
      <c r="L679" s="2">
        <f t="shared" si="197"/>
        <v>18.221859526533404</v>
      </c>
      <c r="P679" s="1"/>
      <c r="Q679" s="1"/>
    </row>
    <row r="680" spans="1:17" hidden="1" x14ac:dyDescent="0.3">
      <c r="A680" s="37">
        <v>43594</v>
      </c>
      <c r="B680" s="43">
        <v>11.12</v>
      </c>
      <c r="C680" s="43"/>
      <c r="D680" s="43">
        <v>72.569999999999993</v>
      </c>
      <c r="E680" s="43"/>
      <c r="F680" s="43">
        <v>14.08</v>
      </c>
      <c r="H680" s="12">
        <v>30</v>
      </c>
      <c r="I680" s="1">
        <v>50</v>
      </c>
      <c r="J680" s="2">
        <f t="shared" si="195"/>
        <v>20.353453038674029</v>
      </c>
      <c r="K680" s="2">
        <f t="shared" si="196"/>
        <v>46.008148148148102</v>
      </c>
      <c r="L680" s="2">
        <f t="shared" si="197"/>
        <v>18.173824844452479</v>
      </c>
      <c r="P680" s="1"/>
      <c r="Q680" s="1"/>
    </row>
    <row r="681" spans="1:17" hidden="1" x14ac:dyDescent="0.3">
      <c r="A681" s="37">
        <v>43595</v>
      </c>
      <c r="B681" s="43">
        <v>23.67</v>
      </c>
      <c r="C681" s="43"/>
      <c r="D681" s="43">
        <v>57.85</v>
      </c>
      <c r="E681" s="43"/>
      <c r="F681" s="43">
        <v>18.05</v>
      </c>
      <c r="H681" s="12">
        <v>30</v>
      </c>
      <c r="I681" s="1">
        <v>50</v>
      </c>
      <c r="J681" s="2">
        <f t="shared" si="195"/>
        <v>20.341077348066296</v>
      </c>
      <c r="K681" s="2">
        <f t="shared" si="196"/>
        <v>45.739344729344687</v>
      </c>
      <c r="L681" s="2">
        <f t="shared" si="197"/>
        <v>18.121079179712595</v>
      </c>
      <c r="P681" s="1"/>
      <c r="Q681" s="1"/>
    </row>
    <row r="682" spans="1:17" hidden="1" x14ac:dyDescent="0.3">
      <c r="A682" s="37">
        <v>43596</v>
      </c>
      <c r="B682" s="43">
        <v>9.18</v>
      </c>
      <c r="C682" s="43"/>
      <c r="D682" s="43">
        <v>43.88</v>
      </c>
      <c r="E682" s="43"/>
      <c r="F682" s="43">
        <v>11.58</v>
      </c>
      <c r="H682" s="12">
        <v>30</v>
      </c>
      <c r="I682" s="1">
        <v>50</v>
      </c>
      <c r="J682" s="2">
        <f t="shared" si="195"/>
        <v>20.32160220994475</v>
      </c>
      <c r="K682" s="2">
        <f t="shared" si="196"/>
        <v>45.617150997150951</v>
      </c>
      <c r="L682" s="2">
        <f t="shared" si="197"/>
        <v>18.105992474510284</v>
      </c>
      <c r="P682" s="1"/>
      <c r="Q682" s="1"/>
    </row>
    <row r="683" spans="1:17" hidden="1" x14ac:dyDescent="0.3">
      <c r="A683" s="37">
        <v>43597</v>
      </c>
      <c r="B683" s="43">
        <v>12.68</v>
      </c>
      <c r="C683" s="43"/>
      <c r="D683" s="43">
        <v>30.68</v>
      </c>
      <c r="E683" s="43"/>
      <c r="F683" s="43">
        <v>9.2100000000000009</v>
      </c>
      <c r="H683" s="12">
        <v>30</v>
      </c>
      <c r="I683" s="1">
        <v>50</v>
      </c>
      <c r="J683" s="2">
        <f t="shared" si="195"/>
        <v>20.326961325966849</v>
      </c>
      <c r="K683" s="2">
        <f t="shared" si="196"/>
        <v>45.633304843304792</v>
      </c>
      <c r="L683" s="2">
        <f t="shared" si="197"/>
        <v>18.098795942718379</v>
      </c>
      <c r="P683" s="1"/>
      <c r="Q683" s="1"/>
    </row>
    <row r="684" spans="1:17" hidden="1" x14ac:dyDescent="0.3">
      <c r="A684" s="37">
        <v>43598</v>
      </c>
      <c r="B684" s="43">
        <v>19.329999999999998</v>
      </c>
      <c r="C684" s="43"/>
      <c r="D684" s="43">
        <v>29.91</v>
      </c>
      <c r="E684" s="43"/>
      <c r="F684" s="43">
        <v>13.22</v>
      </c>
      <c r="H684" s="12">
        <v>30</v>
      </c>
      <c r="I684" s="1">
        <v>50</v>
      </c>
      <c r="J684" s="2">
        <f t="shared" si="195"/>
        <v>20.336712707182318</v>
      </c>
      <c r="K684" s="2">
        <f t="shared" si="196"/>
        <v>45.675042735042688</v>
      </c>
      <c r="L684" s="2">
        <f t="shared" si="197"/>
        <v>18.097986694163467</v>
      </c>
      <c r="P684" s="1"/>
      <c r="Q684" s="1"/>
    </row>
    <row r="685" spans="1:17" hidden="1" x14ac:dyDescent="0.3">
      <c r="A685" s="37">
        <v>43599</v>
      </c>
      <c r="B685" s="43">
        <v>12.72</v>
      </c>
      <c r="C685" s="43"/>
      <c r="D685" s="43">
        <v>33.909999999999997</v>
      </c>
      <c r="E685" s="43"/>
      <c r="F685" s="43">
        <v>14.39</v>
      </c>
      <c r="H685" s="12">
        <v>30</v>
      </c>
      <c r="I685" s="1">
        <v>50</v>
      </c>
      <c r="J685" s="2">
        <f t="shared" si="195"/>
        <v>20.286767955801103</v>
      </c>
      <c r="K685" s="2">
        <f t="shared" si="196"/>
        <v>45.704900284900241</v>
      </c>
      <c r="L685" s="2">
        <f t="shared" si="197"/>
        <v>18.08581906410566</v>
      </c>
      <c r="P685" s="1"/>
      <c r="Q685" s="1"/>
    </row>
    <row r="686" spans="1:17" hidden="1" x14ac:dyDescent="0.3">
      <c r="A686" s="37">
        <v>43600</v>
      </c>
      <c r="B686" s="43">
        <v>16.329999999999998</v>
      </c>
      <c r="C686" s="43"/>
      <c r="D686" s="43">
        <v>27.84</v>
      </c>
      <c r="E686" s="43"/>
      <c r="F686" s="43">
        <v>13.05</v>
      </c>
      <c r="H686" s="12">
        <v>30</v>
      </c>
      <c r="I686" s="1">
        <v>50</v>
      </c>
      <c r="J686" s="2">
        <f t="shared" si="195"/>
        <v>20.26906077348066</v>
      </c>
      <c r="K686" s="2">
        <f t="shared" si="196"/>
        <v>45.608347578347534</v>
      </c>
      <c r="L686" s="2">
        <f t="shared" si="197"/>
        <v>18.066888428267511</v>
      </c>
      <c r="P686" s="1"/>
      <c r="Q686" s="1"/>
    </row>
    <row r="687" spans="1:17" hidden="1" x14ac:dyDescent="0.3">
      <c r="A687" s="37">
        <v>43601</v>
      </c>
      <c r="B687" s="43">
        <v>17.59</v>
      </c>
      <c r="C687" s="43"/>
      <c r="D687" s="43">
        <v>18.829999999999998</v>
      </c>
      <c r="E687" s="43"/>
      <c r="F687" s="43">
        <v>10.51</v>
      </c>
      <c r="H687" s="12">
        <v>30</v>
      </c>
      <c r="I687" s="1">
        <v>50</v>
      </c>
      <c r="J687" s="2">
        <f t="shared" ref="J687:J750" si="198">AVERAGE(B323:B687)</f>
        <v>20.263618784530387</v>
      </c>
      <c r="K687" s="2">
        <f t="shared" ref="K687:K750" si="199">AVERAGE(D323:D687)</f>
        <v>45.531452991452944</v>
      </c>
      <c r="L687" s="2">
        <f t="shared" si="197"/>
        <v>18.034836405146123</v>
      </c>
      <c r="P687" s="1"/>
      <c r="Q687" s="1"/>
    </row>
    <row r="688" spans="1:17" hidden="1" x14ac:dyDescent="0.3">
      <c r="A688" s="37">
        <v>43602</v>
      </c>
      <c r="B688" s="43">
        <v>23.45</v>
      </c>
      <c r="C688" s="43"/>
      <c r="D688" s="43">
        <v>24.95</v>
      </c>
      <c r="E688" s="43"/>
      <c r="F688" s="43">
        <v>17</v>
      </c>
      <c r="H688" s="12">
        <v>30</v>
      </c>
      <c r="I688" s="1">
        <v>50</v>
      </c>
      <c r="J688" s="2">
        <f t="shared" si="198"/>
        <v>20.270248618784532</v>
      </c>
      <c r="K688" s="2">
        <f t="shared" si="199"/>
        <v>45.464017094017052</v>
      </c>
      <c r="L688" s="2">
        <f t="shared" si="197"/>
        <v>18.042639873354215</v>
      </c>
      <c r="P688" s="1"/>
      <c r="Q688" s="1"/>
    </row>
    <row r="689" spans="1:17" hidden="1" x14ac:dyDescent="0.3">
      <c r="A689" s="37">
        <v>43603</v>
      </c>
      <c r="B689" s="43">
        <v>22.04</v>
      </c>
      <c r="C689" s="43"/>
      <c r="D689" s="43">
        <v>25.04</v>
      </c>
      <c r="E689" s="43"/>
      <c r="F689" s="43">
        <v>17.510000000000002</v>
      </c>
      <c r="H689" s="12">
        <v>30</v>
      </c>
      <c r="I689" s="1">
        <v>50</v>
      </c>
      <c r="J689" s="2">
        <f t="shared" si="198"/>
        <v>20.277596685082869</v>
      </c>
      <c r="K689" s="2">
        <f t="shared" si="199"/>
        <v>45.294729344729305</v>
      </c>
      <c r="L689" s="2">
        <f t="shared" si="197"/>
        <v>18.034865306880228</v>
      </c>
      <c r="P689" s="1"/>
      <c r="Q689" s="1"/>
    </row>
    <row r="690" spans="1:17" hidden="1" x14ac:dyDescent="0.3">
      <c r="A690" s="37">
        <v>43604</v>
      </c>
      <c r="B690" s="43">
        <v>13.01</v>
      </c>
      <c r="C690" s="43"/>
      <c r="D690" s="43">
        <v>23.44</v>
      </c>
      <c r="E690" s="43"/>
      <c r="F690" s="43">
        <v>14.29</v>
      </c>
      <c r="H690" s="12">
        <v>30</v>
      </c>
      <c r="I690" s="1">
        <v>50</v>
      </c>
      <c r="J690" s="2">
        <f t="shared" si="198"/>
        <v>20.243508287292816</v>
      </c>
      <c r="K690" s="2">
        <f t="shared" si="199"/>
        <v>45.23786324786321</v>
      </c>
      <c r="L690" s="2">
        <f t="shared" si="197"/>
        <v>18.020963572776182</v>
      </c>
      <c r="P690" s="1"/>
      <c r="Q690" s="1"/>
    </row>
    <row r="691" spans="1:17" hidden="1" x14ac:dyDescent="0.3">
      <c r="A691" s="37">
        <v>43605</v>
      </c>
      <c r="B691" s="43">
        <v>12.14</v>
      </c>
      <c r="C691" s="43"/>
      <c r="D691" s="43">
        <v>56.29</v>
      </c>
      <c r="E691" s="43"/>
      <c r="F691" s="43">
        <v>11.23</v>
      </c>
      <c r="H691" s="12">
        <v>30</v>
      </c>
      <c r="I691" s="1">
        <v>50</v>
      </c>
      <c r="J691" s="2">
        <f t="shared" si="198"/>
        <v>20.236767955801103</v>
      </c>
      <c r="K691" s="2">
        <f t="shared" si="199"/>
        <v>45.256638176638141</v>
      </c>
      <c r="L691" s="2">
        <f t="shared" si="197"/>
        <v>18.013246809770401</v>
      </c>
      <c r="P691" s="1"/>
      <c r="Q691" s="1"/>
    </row>
    <row r="692" spans="1:17" hidden="1" x14ac:dyDescent="0.3">
      <c r="A692" s="37">
        <v>43606</v>
      </c>
      <c r="B692" s="43">
        <v>11.72</v>
      </c>
      <c r="C692" s="43"/>
      <c r="D692" s="43">
        <v>60.12</v>
      </c>
      <c r="E692" s="43"/>
      <c r="F692" s="43">
        <v>15.96</v>
      </c>
      <c r="H692" s="12">
        <v>30</v>
      </c>
      <c r="I692" s="1">
        <v>50</v>
      </c>
      <c r="J692" s="2">
        <f t="shared" si="198"/>
        <v>20.230469613259668</v>
      </c>
      <c r="K692" s="2">
        <f t="shared" si="199"/>
        <v>45.221623931623895</v>
      </c>
      <c r="L692" s="2">
        <f t="shared" si="197"/>
        <v>17.992321954279067</v>
      </c>
      <c r="P692" s="1"/>
      <c r="Q692" s="1"/>
    </row>
    <row r="693" spans="1:17" hidden="1" x14ac:dyDescent="0.3">
      <c r="A693" s="37">
        <v>43607</v>
      </c>
      <c r="B693" s="43">
        <v>13.71</v>
      </c>
      <c r="C693" s="43"/>
      <c r="D693" s="43">
        <v>44.89</v>
      </c>
      <c r="E693" s="43"/>
      <c r="F693" s="43">
        <v>17.170000000000002</v>
      </c>
      <c r="H693" s="12">
        <v>30</v>
      </c>
      <c r="I693" s="1">
        <v>50</v>
      </c>
      <c r="J693" s="2">
        <f t="shared" si="198"/>
        <v>20.231325966850829</v>
      </c>
      <c r="K693" s="2">
        <f t="shared" si="199"/>
        <v>45.123589743589712</v>
      </c>
      <c r="L693" s="2">
        <f t="shared" si="197"/>
        <v>18.010732358903347</v>
      </c>
      <c r="P693" s="1"/>
      <c r="Q693" s="1"/>
    </row>
    <row r="694" spans="1:17" hidden="1" x14ac:dyDescent="0.3">
      <c r="A694" s="37">
        <v>43608</v>
      </c>
      <c r="B694" s="43">
        <v>24.38</v>
      </c>
      <c r="C694" s="43"/>
      <c r="D694" s="43">
        <v>40.880000000000003</v>
      </c>
      <c r="E694" s="43"/>
      <c r="F694" s="43">
        <v>17.600000000000001</v>
      </c>
      <c r="H694" s="12">
        <v>30</v>
      </c>
      <c r="I694" s="1">
        <v>50</v>
      </c>
      <c r="J694" s="2">
        <f t="shared" si="198"/>
        <v>20.259834254143644</v>
      </c>
      <c r="K694" s="2">
        <f t="shared" si="199"/>
        <v>45.090512820512785</v>
      </c>
      <c r="L694" s="2">
        <f t="shared" si="197"/>
        <v>18.011888428267508</v>
      </c>
      <c r="P694" s="1"/>
      <c r="Q694" s="1"/>
    </row>
    <row r="695" spans="1:17" hidden="1" x14ac:dyDescent="0.3">
      <c r="A695" s="37">
        <v>43609</v>
      </c>
      <c r="B695" s="43">
        <v>14.89</v>
      </c>
      <c r="C695" s="43"/>
      <c r="D695" s="43">
        <v>43.34</v>
      </c>
      <c r="E695" s="43"/>
      <c r="F695" s="43">
        <v>19.899999999999999</v>
      </c>
      <c r="H695" s="12">
        <v>30</v>
      </c>
      <c r="I695" s="1">
        <v>50</v>
      </c>
      <c r="J695" s="2">
        <f t="shared" si="198"/>
        <v>20.2492817679558</v>
      </c>
      <c r="K695" s="2">
        <f t="shared" si="199"/>
        <v>45.095470085470048</v>
      </c>
      <c r="L695" s="2">
        <f t="shared" si="197"/>
        <v>18.009287272198144</v>
      </c>
      <c r="P695" s="1"/>
      <c r="Q695" s="1"/>
    </row>
    <row r="696" spans="1:17" hidden="1" x14ac:dyDescent="0.3">
      <c r="A696" s="37">
        <v>43610</v>
      </c>
      <c r="B696" s="43">
        <v>14.74</v>
      </c>
      <c r="C696" s="43"/>
      <c r="D696" s="43">
        <v>42.78</v>
      </c>
      <c r="E696" s="43"/>
      <c r="F696" s="43">
        <v>17.14</v>
      </c>
      <c r="H696" s="12">
        <v>30</v>
      </c>
      <c r="I696" s="1">
        <v>50</v>
      </c>
      <c r="J696" s="2">
        <f t="shared" si="198"/>
        <v>20.234116022099446</v>
      </c>
      <c r="K696" s="2">
        <f t="shared" si="199"/>
        <v>45.151538461538429</v>
      </c>
      <c r="L696" s="2">
        <f t="shared" si="197"/>
        <v>17.99292889069525</v>
      </c>
      <c r="P696" s="1"/>
      <c r="Q696" s="1"/>
    </row>
    <row r="697" spans="1:17" hidden="1" x14ac:dyDescent="0.3">
      <c r="A697" s="37">
        <v>43611</v>
      </c>
      <c r="B697" s="43">
        <v>15.39</v>
      </c>
      <c r="C697" s="43"/>
      <c r="D697" s="43">
        <v>55.33</v>
      </c>
      <c r="E697" s="43"/>
      <c r="F697" s="43">
        <v>21.78</v>
      </c>
      <c r="H697" s="12">
        <v>30</v>
      </c>
      <c r="I697" s="1">
        <v>50</v>
      </c>
      <c r="J697" s="2">
        <f t="shared" si="198"/>
        <v>20.228895027624311</v>
      </c>
      <c r="K697" s="2">
        <f t="shared" si="199"/>
        <v>45.239999999999966</v>
      </c>
      <c r="L697" s="2">
        <f t="shared" si="197"/>
        <v>18.021772821331087</v>
      </c>
      <c r="P697" s="1"/>
      <c r="Q697" s="1"/>
    </row>
    <row r="698" spans="1:17" hidden="1" x14ac:dyDescent="0.3">
      <c r="A698" s="37">
        <v>43612</v>
      </c>
      <c r="B698" s="43">
        <v>15.96</v>
      </c>
      <c r="C698" s="43"/>
      <c r="D698" s="43">
        <v>81.63</v>
      </c>
      <c r="E698" s="43"/>
      <c r="F698" s="43">
        <v>21.81</v>
      </c>
      <c r="H698" s="12">
        <v>30</v>
      </c>
      <c r="I698" s="1">
        <v>50</v>
      </c>
      <c r="J698" s="2">
        <f t="shared" si="198"/>
        <v>20.207790055248619</v>
      </c>
      <c r="K698" s="2">
        <f t="shared" si="199"/>
        <v>45.375612535612497</v>
      </c>
      <c r="L698" s="2">
        <f t="shared" si="197"/>
        <v>18.032784382024733</v>
      </c>
      <c r="P698" s="1"/>
      <c r="Q698" s="1"/>
    </row>
    <row r="699" spans="1:17" hidden="1" x14ac:dyDescent="0.3">
      <c r="A699" s="37">
        <v>43613</v>
      </c>
      <c r="B699" s="43">
        <v>11.86</v>
      </c>
      <c r="C699" s="43"/>
      <c r="D699" s="43">
        <v>88.36</v>
      </c>
      <c r="E699" s="43"/>
      <c r="F699" s="43">
        <v>12.61</v>
      </c>
      <c r="H699" s="12">
        <v>30</v>
      </c>
      <c r="I699" s="1">
        <v>50</v>
      </c>
      <c r="J699" s="2">
        <f t="shared" si="198"/>
        <v>20.132817679558009</v>
      </c>
      <c r="K699" s="2">
        <f t="shared" si="199"/>
        <v>45.526068376068345</v>
      </c>
      <c r="L699" s="2">
        <f t="shared" si="197"/>
        <v>18.009980913816641</v>
      </c>
      <c r="P699" s="1"/>
      <c r="Q699" s="1"/>
    </row>
    <row r="700" spans="1:17" hidden="1" x14ac:dyDescent="0.3">
      <c r="A700" s="37">
        <v>43614</v>
      </c>
      <c r="B700" s="43">
        <v>15.49</v>
      </c>
      <c r="C700" s="43"/>
      <c r="D700" s="43">
        <v>108.52</v>
      </c>
      <c r="E700" s="43"/>
      <c r="F700" s="43">
        <v>11.96</v>
      </c>
      <c r="H700" s="12">
        <v>30</v>
      </c>
      <c r="I700" s="1">
        <v>50</v>
      </c>
      <c r="J700" s="2">
        <f t="shared" si="198"/>
        <v>20.127071823204421</v>
      </c>
      <c r="K700" s="2">
        <f t="shared" si="199"/>
        <v>45.634558404558369</v>
      </c>
      <c r="L700" s="2">
        <f t="shared" si="197"/>
        <v>17.982119642140336</v>
      </c>
      <c r="P700" s="1"/>
      <c r="Q700" s="1"/>
    </row>
    <row r="701" spans="1:17" hidden="1" x14ac:dyDescent="0.3">
      <c r="A701" s="37">
        <v>43615</v>
      </c>
      <c r="B701" s="43">
        <v>8.36</v>
      </c>
      <c r="C701" s="43"/>
      <c r="D701" s="43">
        <v>55.14</v>
      </c>
      <c r="E701" s="43"/>
      <c r="F701" s="43">
        <v>11.07</v>
      </c>
      <c r="H701" s="12">
        <v>30</v>
      </c>
      <c r="I701" s="1">
        <v>50</v>
      </c>
      <c r="J701" s="2">
        <f t="shared" si="198"/>
        <v>20.124226519337014</v>
      </c>
      <c r="K701" s="2">
        <f t="shared" si="199"/>
        <v>45.716438746438712</v>
      </c>
      <c r="L701" s="2">
        <f t="shared" si="197"/>
        <v>17.973362416706809</v>
      </c>
      <c r="P701" s="1"/>
      <c r="Q701" s="1"/>
    </row>
    <row r="702" spans="1:17" hidden="1" x14ac:dyDescent="0.3">
      <c r="A702" s="37">
        <v>43616</v>
      </c>
      <c r="B702" s="43">
        <v>8.6999999999999993</v>
      </c>
      <c r="C702" s="43"/>
      <c r="D702" s="43">
        <v>67.88</v>
      </c>
      <c r="E702" s="43"/>
      <c r="F702" s="43">
        <v>9.93</v>
      </c>
      <c r="H702" s="12">
        <v>30</v>
      </c>
      <c r="I702" s="1">
        <v>50</v>
      </c>
      <c r="J702" s="2">
        <f t="shared" si="198"/>
        <v>20.12110497237569</v>
      </c>
      <c r="K702" s="2">
        <f t="shared" si="199"/>
        <v>45.709857549857517</v>
      </c>
      <c r="L702" s="2">
        <f t="shared" si="197"/>
        <v>17.979345075666348</v>
      </c>
      <c r="P702" s="1"/>
      <c r="Q702" s="1"/>
    </row>
    <row r="703" spans="1:17" hidden="1" x14ac:dyDescent="0.3">
      <c r="A703" s="37">
        <v>43617</v>
      </c>
      <c r="B703" s="43">
        <v>18.350000000000001</v>
      </c>
      <c r="C703" s="43"/>
      <c r="D703" s="43">
        <v>46.59</v>
      </c>
      <c r="E703" s="43"/>
      <c r="F703" s="43">
        <v>19.66</v>
      </c>
      <c r="H703" s="12">
        <v>30</v>
      </c>
      <c r="I703" s="1">
        <v>50</v>
      </c>
      <c r="J703" s="2">
        <f t="shared" si="198"/>
        <v>20.119281767955801</v>
      </c>
      <c r="K703" s="2">
        <f t="shared" si="199"/>
        <v>45.701908831908803</v>
      </c>
      <c r="L703" s="2">
        <f t="shared" si="197"/>
        <v>17.999460682602763</v>
      </c>
      <c r="P703" s="1"/>
      <c r="Q703" s="1"/>
    </row>
    <row r="704" spans="1:17" hidden="1" x14ac:dyDescent="0.3">
      <c r="A704" s="37">
        <v>43618</v>
      </c>
      <c r="B704" s="43">
        <v>26.32</v>
      </c>
      <c r="C704" s="43"/>
      <c r="D704" s="43">
        <v>30.3</v>
      </c>
      <c r="E704" s="43"/>
      <c r="F704" s="43">
        <v>21.92</v>
      </c>
      <c r="H704" s="12">
        <v>30</v>
      </c>
      <c r="I704" s="1">
        <v>50</v>
      </c>
      <c r="J704" s="2">
        <f t="shared" si="198"/>
        <v>20.162458563535907</v>
      </c>
      <c r="K704" s="2">
        <f t="shared" si="199"/>
        <v>45.59515669515666</v>
      </c>
      <c r="L704" s="2">
        <f t="shared" si="197"/>
        <v>18.031310393585425</v>
      </c>
      <c r="P704" s="1"/>
      <c r="Q704" s="1"/>
    </row>
    <row r="705" spans="1:17" hidden="1" x14ac:dyDescent="0.3">
      <c r="A705" s="37">
        <v>43619</v>
      </c>
      <c r="B705" s="43">
        <v>6.98</v>
      </c>
      <c r="C705" s="43"/>
      <c r="D705" s="43">
        <v>34.270000000000003</v>
      </c>
      <c r="E705" s="43"/>
      <c r="F705" s="43">
        <v>35.03</v>
      </c>
      <c r="H705" s="12">
        <v>30</v>
      </c>
      <c r="I705" s="1">
        <v>50</v>
      </c>
      <c r="J705" s="2">
        <f t="shared" si="198"/>
        <v>20.142569060773479</v>
      </c>
      <c r="K705" s="2">
        <f t="shared" si="199"/>
        <v>45.638091168091144</v>
      </c>
      <c r="L705" s="2">
        <f t="shared" si="197"/>
        <v>18.100761260637444</v>
      </c>
      <c r="P705" s="1"/>
      <c r="Q705" s="1"/>
    </row>
    <row r="706" spans="1:17" hidden="1" x14ac:dyDescent="0.3">
      <c r="A706" s="37">
        <v>43620</v>
      </c>
      <c r="B706" s="43">
        <v>8.8800000000000008</v>
      </c>
      <c r="C706" s="43"/>
      <c r="D706" s="43">
        <v>27.37</v>
      </c>
      <c r="E706" s="43"/>
      <c r="F706" s="43" t="s">
        <v>3</v>
      </c>
      <c r="H706" s="12">
        <v>30</v>
      </c>
      <c r="I706" s="1">
        <v>50</v>
      </c>
      <c r="J706" s="2">
        <f t="shared" si="198"/>
        <v>20.120524861878451</v>
      </c>
      <c r="K706" s="2">
        <f t="shared" si="199"/>
        <v>45.637521367521337</v>
      </c>
      <c r="L706" s="2">
        <f t="shared" si="197"/>
        <v>18.111198249798715</v>
      </c>
      <c r="P706" s="1"/>
      <c r="Q706" s="1"/>
    </row>
    <row r="707" spans="1:17" hidden="1" x14ac:dyDescent="0.3">
      <c r="A707" s="37">
        <v>43621</v>
      </c>
      <c r="B707" s="43">
        <v>12.96</v>
      </c>
      <c r="C707" s="43"/>
      <c r="D707" s="43">
        <v>17.079999999999998</v>
      </c>
      <c r="E707" s="43"/>
      <c r="F707" s="43" t="s">
        <v>3</v>
      </c>
      <c r="H707" s="12">
        <v>30</v>
      </c>
      <c r="I707" s="1">
        <v>50</v>
      </c>
      <c r="J707" s="2">
        <f t="shared" si="198"/>
        <v>20.123674033149168</v>
      </c>
      <c r="K707" s="2">
        <f t="shared" si="199"/>
        <v>45.639772079772051</v>
      </c>
      <c r="L707" s="2">
        <f t="shared" si="197"/>
        <v>18.135416849362084</v>
      </c>
      <c r="P707" s="1"/>
      <c r="Q707" s="1"/>
    </row>
    <row r="708" spans="1:17" hidden="1" x14ac:dyDescent="0.3">
      <c r="A708" s="37">
        <v>43622</v>
      </c>
      <c r="B708" s="43">
        <v>8.58</v>
      </c>
      <c r="C708" s="43"/>
      <c r="D708" s="43">
        <v>29.94</v>
      </c>
      <c r="E708" s="43"/>
      <c r="F708" s="43">
        <v>10.1</v>
      </c>
      <c r="H708" s="12">
        <v>30</v>
      </c>
      <c r="I708" s="1">
        <v>50</v>
      </c>
      <c r="J708" s="2">
        <f t="shared" si="198"/>
        <v>20.122872928176793</v>
      </c>
      <c r="K708" s="2">
        <f t="shared" si="199"/>
        <v>45.699458689458659</v>
      </c>
      <c r="L708" s="2">
        <f t="shared" si="197"/>
        <v>18.144283128431852</v>
      </c>
      <c r="P708" s="1"/>
      <c r="Q708" s="1"/>
    </row>
    <row r="709" spans="1:17" hidden="1" x14ac:dyDescent="0.3">
      <c r="A709" s="37">
        <v>43623</v>
      </c>
      <c r="B709" s="43">
        <v>15.54</v>
      </c>
      <c r="C709" s="43"/>
      <c r="D709" s="43">
        <v>26.18</v>
      </c>
      <c r="E709" s="43"/>
      <c r="F709" s="43">
        <v>14.18</v>
      </c>
      <c r="H709" s="12">
        <v>30</v>
      </c>
      <c r="I709" s="1">
        <v>50</v>
      </c>
      <c r="J709" s="2">
        <f t="shared" si="198"/>
        <v>20.127403314917125</v>
      </c>
      <c r="K709" s="2">
        <f t="shared" si="199"/>
        <v>45.732364672364646</v>
      </c>
      <c r="L709" s="2">
        <f t="shared" si="197"/>
        <v>18.148876151687663</v>
      </c>
      <c r="P709" s="1"/>
      <c r="Q709" s="1"/>
    </row>
    <row r="710" spans="1:17" hidden="1" x14ac:dyDescent="0.3">
      <c r="A710" s="37">
        <v>43624</v>
      </c>
      <c r="B710" s="43">
        <v>19.18</v>
      </c>
      <c r="C710" s="43"/>
      <c r="D710" s="43">
        <v>28.82</v>
      </c>
      <c r="E710" s="43"/>
      <c r="F710" s="43">
        <v>13.09</v>
      </c>
      <c r="H710" s="12">
        <v>30</v>
      </c>
      <c r="I710" s="1">
        <v>50</v>
      </c>
      <c r="J710" s="2">
        <f t="shared" si="198"/>
        <v>20.126961325966846</v>
      </c>
      <c r="K710" s="2">
        <f t="shared" si="199"/>
        <v>45.59717948717946</v>
      </c>
      <c r="L710" s="2">
        <f t="shared" si="197"/>
        <v>18.1453587098272</v>
      </c>
      <c r="P710" s="1"/>
      <c r="Q710" s="1"/>
    </row>
    <row r="711" spans="1:17" hidden="1" x14ac:dyDescent="0.3">
      <c r="A711" s="37">
        <v>43625</v>
      </c>
      <c r="B711" s="43">
        <v>9</v>
      </c>
      <c r="C711" s="43"/>
      <c r="D711" s="43">
        <v>18.579999999999998</v>
      </c>
      <c r="E711" s="43"/>
      <c r="F711" s="43">
        <v>10.02</v>
      </c>
      <c r="H711" s="12">
        <v>30</v>
      </c>
      <c r="I711" s="1">
        <v>50</v>
      </c>
      <c r="J711" s="2">
        <f t="shared" si="198"/>
        <v>20.124530386740325</v>
      </c>
      <c r="K711" s="2">
        <f t="shared" si="199"/>
        <v>45.594017094017062</v>
      </c>
      <c r="L711" s="2">
        <f t="shared" ref="L711:L774" si="200">AVERAGE(F347:F711)</f>
        <v>18.139602895873711</v>
      </c>
      <c r="P711" s="1"/>
      <c r="Q711" s="1"/>
    </row>
    <row r="712" spans="1:17" hidden="1" x14ac:dyDescent="0.3">
      <c r="A712" s="37">
        <v>43626</v>
      </c>
      <c r="B712" s="43">
        <v>8.43</v>
      </c>
      <c r="C712" s="43"/>
      <c r="D712" s="43">
        <v>33.97</v>
      </c>
      <c r="E712" s="43"/>
      <c r="F712" s="43">
        <v>9.35</v>
      </c>
      <c r="H712" s="12">
        <v>30</v>
      </c>
      <c r="I712" s="1">
        <v>50</v>
      </c>
      <c r="J712" s="2">
        <f t="shared" si="198"/>
        <v>20.122320441988947</v>
      </c>
      <c r="K712" s="2">
        <f t="shared" si="199"/>
        <v>45.655641025640989</v>
      </c>
      <c r="L712" s="2">
        <f t="shared" si="200"/>
        <v>18.138527314478367</v>
      </c>
      <c r="P712" s="1"/>
      <c r="Q712" s="1"/>
    </row>
    <row r="713" spans="1:17" hidden="1" x14ac:dyDescent="0.3">
      <c r="A713" s="37">
        <v>43627</v>
      </c>
      <c r="B713" s="43">
        <v>11.79</v>
      </c>
      <c r="C713" s="43"/>
      <c r="D713" s="43">
        <v>44.97</v>
      </c>
      <c r="E713" s="43"/>
      <c r="F713" s="43">
        <v>12.24</v>
      </c>
      <c r="H713" s="12">
        <v>30</v>
      </c>
      <c r="I713" s="1">
        <v>50</v>
      </c>
      <c r="J713" s="2">
        <f t="shared" si="198"/>
        <v>20.131491712707177</v>
      </c>
      <c r="K713" s="2">
        <f t="shared" si="199"/>
        <v>45.759829059829023</v>
      </c>
      <c r="L713" s="2">
        <f t="shared" si="200"/>
        <v>18.154370337734179</v>
      </c>
      <c r="P713" s="1"/>
      <c r="Q713" s="1"/>
    </row>
    <row r="714" spans="1:17" hidden="1" x14ac:dyDescent="0.3">
      <c r="A714" s="37">
        <v>43628</v>
      </c>
      <c r="B714" s="43">
        <v>14.85</v>
      </c>
      <c r="C714" s="43"/>
      <c r="D714" s="43">
        <v>73.680000000000007</v>
      </c>
      <c r="E714" s="43"/>
      <c r="F714" s="43">
        <v>10.37</v>
      </c>
      <c r="H714" s="12">
        <v>30</v>
      </c>
      <c r="I714" s="1">
        <v>50</v>
      </c>
      <c r="J714" s="2">
        <f t="shared" si="198"/>
        <v>20.152099447513812</v>
      </c>
      <c r="K714" s="2">
        <f t="shared" si="199"/>
        <v>45.770626780626749</v>
      </c>
      <c r="L714" s="2">
        <f t="shared" si="200"/>
        <v>18.162887779594644</v>
      </c>
      <c r="P714" s="1"/>
      <c r="Q714" s="1"/>
    </row>
    <row r="715" spans="1:17" hidden="1" x14ac:dyDescent="0.3">
      <c r="A715" s="37">
        <v>43629</v>
      </c>
      <c r="B715" s="43">
        <v>13.71</v>
      </c>
      <c r="C715" s="43"/>
      <c r="D715" s="43">
        <v>65.010000000000005</v>
      </c>
      <c r="E715" s="43"/>
      <c r="F715" s="43">
        <v>14.71</v>
      </c>
      <c r="H715" s="12">
        <v>30</v>
      </c>
      <c r="I715" s="1">
        <v>50</v>
      </c>
      <c r="J715" s="2">
        <f t="shared" si="198"/>
        <v>20.162375690607732</v>
      </c>
      <c r="K715" s="2">
        <f t="shared" si="199"/>
        <v>45.661367521367488</v>
      </c>
      <c r="L715" s="2">
        <f t="shared" si="200"/>
        <v>18.173091267966736</v>
      </c>
      <c r="P715" s="1"/>
      <c r="Q715" s="1"/>
    </row>
    <row r="716" spans="1:17" hidden="1" x14ac:dyDescent="0.3">
      <c r="A716" s="37">
        <v>43630</v>
      </c>
      <c r="B716" s="43">
        <v>10.67</v>
      </c>
      <c r="C716" s="43"/>
      <c r="D716" s="43">
        <v>28.68</v>
      </c>
      <c r="E716" s="43"/>
      <c r="F716" s="43">
        <v>11.92</v>
      </c>
      <c r="H716" s="12">
        <v>30</v>
      </c>
      <c r="I716" s="1">
        <v>50</v>
      </c>
      <c r="J716" s="2">
        <f t="shared" si="198"/>
        <v>20.164806629834253</v>
      </c>
      <c r="K716" s="2">
        <f t="shared" si="199"/>
        <v>45.32726495726493</v>
      </c>
      <c r="L716" s="2">
        <f t="shared" si="200"/>
        <v>18.167044756338829</v>
      </c>
      <c r="P716" s="1"/>
      <c r="Q716" s="1"/>
    </row>
    <row r="717" spans="1:17" hidden="1" x14ac:dyDescent="0.3">
      <c r="A717" s="37">
        <v>43631</v>
      </c>
      <c r="B717" s="43">
        <v>16.87</v>
      </c>
      <c r="C717" s="43"/>
      <c r="D717" s="43">
        <v>24.97</v>
      </c>
      <c r="E717" s="43"/>
      <c r="F717" s="43">
        <v>13.8</v>
      </c>
      <c r="H717" s="12">
        <v>30</v>
      </c>
      <c r="I717" s="1">
        <v>50</v>
      </c>
      <c r="J717" s="2">
        <f t="shared" si="198"/>
        <v>20.18281767955801</v>
      </c>
      <c r="K717" s="2">
        <f t="shared" si="199"/>
        <v>45.08829059829057</v>
      </c>
      <c r="L717" s="2">
        <f t="shared" si="200"/>
        <v>18.180126151687666</v>
      </c>
      <c r="P717" s="1"/>
      <c r="Q717" s="1"/>
    </row>
    <row r="718" spans="1:17" hidden="1" x14ac:dyDescent="0.3">
      <c r="A718" s="37">
        <v>43632</v>
      </c>
      <c r="B718" s="43">
        <v>19.72</v>
      </c>
      <c r="C718" s="43"/>
      <c r="D718" s="43">
        <v>29.65</v>
      </c>
      <c r="E718" s="43"/>
      <c r="F718" s="43">
        <v>15.94</v>
      </c>
      <c r="H718" s="12">
        <v>30</v>
      </c>
      <c r="I718" s="1">
        <v>50</v>
      </c>
      <c r="J718" s="2">
        <f t="shared" si="198"/>
        <v>20.213425414364639</v>
      </c>
      <c r="K718" s="2">
        <f t="shared" si="199"/>
        <v>44.83156695156692</v>
      </c>
      <c r="L718" s="2">
        <f t="shared" si="200"/>
        <v>18.20314940750162</v>
      </c>
      <c r="P718" s="1"/>
      <c r="Q718" s="1"/>
    </row>
    <row r="719" spans="1:17" hidden="1" x14ac:dyDescent="0.3">
      <c r="A719" s="37">
        <v>43633</v>
      </c>
      <c r="B719" s="43">
        <v>18.71</v>
      </c>
      <c r="C719" s="43"/>
      <c r="D719" s="43">
        <v>27.4</v>
      </c>
      <c r="E719" s="43"/>
      <c r="F719" s="43">
        <v>18.04</v>
      </c>
      <c r="H719" s="12">
        <v>30</v>
      </c>
      <c r="I719" s="1">
        <v>50</v>
      </c>
      <c r="J719" s="2">
        <f t="shared" si="198"/>
        <v>20.247569060773479</v>
      </c>
      <c r="K719" s="2">
        <f t="shared" si="199"/>
        <v>44.775783475783442</v>
      </c>
      <c r="L719" s="2">
        <f t="shared" si="200"/>
        <v>18.242277314478365</v>
      </c>
      <c r="P719" s="1"/>
      <c r="Q719" s="1"/>
    </row>
    <row r="720" spans="1:17" hidden="1" x14ac:dyDescent="0.3">
      <c r="A720" s="37">
        <v>43634</v>
      </c>
      <c r="B720" s="43">
        <v>10.210000000000001</v>
      </c>
      <c r="C720" s="43"/>
      <c r="D720" s="43">
        <v>24.25</v>
      </c>
      <c r="E720" s="43"/>
      <c r="F720" s="43">
        <v>8.92</v>
      </c>
      <c r="H720" s="12">
        <v>30</v>
      </c>
      <c r="I720" s="1">
        <v>50</v>
      </c>
      <c r="J720" s="2">
        <f t="shared" si="198"/>
        <v>20.242348066298341</v>
      </c>
      <c r="K720" s="2">
        <f t="shared" si="199"/>
        <v>44.749629629629595</v>
      </c>
      <c r="L720" s="2">
        <f t="shared" si="200"/>
        <v>18.24094010517604</v>
      </c>
      <c r="P720" s="1"/>
      <c r="Q720" s="1"/>
    </row>
    <row r="721" spans="1:17" hidden="1" x14ac:dyDescent="0.3">
      <c r="A721" s="37">
        <v>43635</v>
      </c>
      <c r="B721" s="43">
        <v>10.35</v>
      </c>
      <c r="C721" s="43"/>
      <c r="D721" s="43">
        <v>30.83</v>
      </c>
      <c r="E721" s="43"/>
      <c r="F721" s="43">
        <v>10.039999999999999</v>
      </c>
      <c r="H721" s="12">
        <v>30</v>
      </c>
      <c r="I721" s="1">
        <v>50</v>
      </c>
      <c r="J721" s="2">
        <f t="shared" si="198"/>
        <v>20.238370165745856</v>
      </c>
      <c r="K721" s="2">
        <f t="shared" si="199"/>
        <v>44.799686609686582</v>
      </c>
      <c r="L721" s="2">
        <f t="shared" si="200"/>
        <v>18.249893593548133</v>
      </c>
      <c r="P721" s="1"/>
      <c r="Q721" s="1"/>
    </row>
    <row r="722" spans="1:17" hidden="1" x14ac:dyDescent="0.3">
      <c r="A722" s="37">
        <v>43636</v>
      </c>
      <c r="B722" s="43">
        <v>13.99</v>
      </c>
      <c r="C722" s="43"/>
      <c r="D722" s="43">
        <v>26.51</v>
      </c>
      <c r="E722" s="43"/>
      <c r="F722" s="43">
        <v>12.16</v>
      </c>
      <c r="H722" s="12">
        <v>30</v>
      </c>
      <c r="I722" s="1">
        <v>50</v>
      </c>
      <c r="J722" s="2">
        <f t="shared" si="198"/>
        <v>20.237486187845306</v>
      </c>
      <c r="K722" s="2">
        <f t="shared" si="199"/>
        <v>44.835698005697978</v>
      </c>
      <c r="L722" s="2">
        <f t="shared" si="200"/>
        <v>18.255009872617897</v>
      </c>
      <c r="P722" s="1"/>
      <c r="Q722" s="1"/>
    </row>
    <row r="723" spans="1:17" hidden="1" x14ac:dyDescent="0.3">
      <c r="A723" s="37">
        <v>43637</v>
      </c>
      <c r="B723" s="43">
        <v>15.28</v>
      </c>
      <c r="C723" s="43"/>
      <c r="D723" s="43">
        <v>19.079999999999998</v>
      </c>
      <c r="E723" s="43"/>
      <c r="F723" s="43">
        <v>13.75</v>
      </c>
      <c r="H723" s="12">
        <v>30</v>
      </c>
      <c r="I723" s="1">
        <v>50</v>
      </c>
      <c r="J723" s="2">
        <f t="shared" si="198"/>
        <v>20.23267955801105</v>
      </c>
      <c r="K723" s="2">
        <f t="shared" si="199"/>
        <v>44.792735042735011</v>
      </c>
      <c r="L723" s="2">
        <f t="shared" si="200"/>
        <v>18.258643593548133</v>
      </c>
      <c r="P723" s="1"/>
      <c r="Q723" s="1"/>
    </row>
    <row r="724" spans="1:17" hidden="1" x14ac:dyDescent="0.3">
      <c r="A724" s="37">
        <v>43638</v>
      </c>
      <c r="B724" s="43">
        <v>15.01</v>
      </c>
      <c r="C724" s="43"/>
      <c r="D724" s="43">
        <v>18.91</v>
      </c>
      <c r="E724" s="43"/>
      <c r="F724" s="43">
        <v>14.49</v>
      </c>
      <c r="H724" s="12">
        <v>30</v>
      </c>
      <c r="I724" s="1">
        <v>50</v>
      </c>
      <c r="J724" s="2">
        <f t="shared" si="198"/>
        <v>20.246353591160222</v>
      </c>
      <c r="K724" s="2">
        <f t="shared" si="199"/>
        <v>44.694159544159511</v>
      </c>
      <c r="L724" s="2">
        <f t="shared" si="200"/>
        <v>18.269661035408596</v>
      </c>
      <c r="P724" s="1"/>
      <c r="Q724" s="1"/>
    </row>
    <row r="725" spans="1:17" hidden="1" x14ac:dyDescent="0.3">
      <c r="A725" s="37">
        <v>43639</v>
      </c>
      <c r="B725" s="43">
        <v>16.739999999999998</v>
      </c>
      <c r="C725" s="43"/>
      <c r="D725" s="43">
        <v>14.83</v>
      </c>
      <c r="E725" s="43"/>
      <c r="F725" s="43">
        <v>11.07</v>
      </c>
      <c r="H725" s="12">
        <v>30</v>
      </c>
      <c r="I725" s="1">
        <v>50</v>
      </c>
      <c r="J725" s="2">
        <f t="shared" si="198"/>
        <v>20.262513812154694</v>
      </c>
      <c r="K725" s="2">
        <f t="shared" si="199"/>
        <v>44.615925925925893</v>
      </c>
      <c r="L725" s="2">
        <f t="shared" si="200"/>
        <v>18.271608709827202</v>
      </c>
      <c r="P725" s="1"/>
      <c r="Q725" s="1"/>
    </row>
    <row r="726" spans="1:17" hidden="1" x14ac:dyDescent="0.3">
      <c r="A726" s="37">
        <v>43640</v>
      </c>
      <c r="B726" s="43">
        <v>9.01</v>
      </c>
      <c r="C726" s="43"/>
      <c r="D726" s="43" t="s">
        <v>3</v>
      </c>
      <c r="E726" s="43"/>
      <c r="F726" s="43">
        <v>5.56</v>
      </c>
      <c r="H726" s="12">
        <v>30</v>
      </c>
      <c r="I726" s="1">
        <v>50</v>
      </c>
      <c r="J726" s="2">
        <f t="shared" si="198"/>
        <v>20.237707182320442</v>
      </c>
      <c r="K726" s="2">
        <f t="shared" si="199"/>
        <v>44.667914285714254</v>
      </c>
      <c r="L726" s="2">
        <f t="shared" si="200"/>
        <v>18.256085454013249</v>
      </c>
      <c r="P726" s="1"/>
      <c r="Q726" s="1"/>
    </row>
    <row r="727" spans="1:17" hidden="1" x14ac:dyDescent="0.3">
      <c r="A727" s="37">
        <v>43641</v>
      </c>
      <c r="B727" s="43">
        <v>8.36</v>
      </c>
      <c r="C727" s="43"/>
      <c r="D727" s="43">
        <v>6.82</v>
      </c>
      <c r="E727" s="43"/>
      <c r="F727" s="43">
        <v>6.81</v>
      </c>
      <c r="H727" s="12">
        <v>30</v>
      </c>
      <c r="I727" s="1">
        <v>50</v>
      </c>
      <c r="J727" s="2">
        <f t="shared" si="198"/>
        <v>20.21781767955801</v>
      </c>
      <c r="K727" s="2">
        <f t="shared" si="199"/>
        <v>44.590542857142829</v>
      </c>
      <c r="L727" s="2">
        <f t="shared" si="200"/>
        <v>18.232568012152782</v>
      </c>
      <c r="P727" s="1"/>
      <c r="Q727" s="1"/>
    </row>
    <row r="728" spans="1:17" hidden="1" x14ac:dyDescent="0.3">
      <c r="A728" s="37">
        <v>43642</v>
      </c>
      <c r="B728" s="43">
        <v>9.93</v>
      </c>
      <c r="C728" s="43"/>
      <c r="D728" s="43">
        <v>8.0299999999999994</v>
      </c>
      <c r="E728" s="43"/>
      <c r="F728" s="43">
        <v>7.42</v>
      </c>
      <c r="H728" s="12">
        <v>30</v>
      </c>
      <c r="I728" s="1">
        <v>50</v>
      </c>
      <c r="J728" s="2">
        <f t="shared" si="198"/>
        <v>20.213591160220993</v>
      </c>
      <c r="K728" s="2">
        <f t="shared" si="199"/>
        <v>44.536257142857117</v>
      </c>
      <c r="L728" s="2">
        <f t="shared" si="200"/>
        <v>18.225852895873711</v>
      </c>
      <c r="P728" s="1"/>
      <c r="Q728" s="1"/>
    </row>
    <row r="729" spans="1:17" hidden="1" x14ac:dyDescent="0.3">
      <c r="A729" s="37">
        <v>43643</v>
      </c>
      <c r="B729" s="43">
        <v>11.56</v>
      </c>
      <c r="C729" s="43"/>
      <c r="D729" s="43">
        <v>9.25</v>
      </c>
      <c r="E729" s="43"/>
      <c r="F729" s="43">
        <v>7.24</v>
      </c>
      <c r="H729" s="12">
        <v>30</v>
      </c>
      <c r="I729" s="1">
        <v>50</v>
      </c>
      <c r="J729" s="2">
        <f t="shared" si="198"/>
        <v>20.20563535911602</v>
      </c>
      <c r="K729" s="2">
        <f t="shared" si="199"/>
        <v>44.450114285714257</v>
      </c>
      <c r="L729" s="2">
        <f t="shared" si="200"/>
        <v>18.219690105176042</v>
      </c>
      <c r="P729" s="1"/>
      <c r="Q729" s="1"/>
    </row>
    <row r="730" spans="1:17" hidden="1" x14ac:dyDescent="0.3">
      <c r="A730" s="37">
        <v>43644</v>
      </c>
      <c r="B730" s="43">
        <v>9.2100000000000009</v>
      </c>
      <c r="C730" s="43"/>
      <c r="D730" s="43">
        <v>23.49</v>
      </c>
      <c r="E730" s="43"/>
      <c r="F730" s="43">
        <v>8.9600000000000009</v>
      </c>
      <c r="H730" s="12">
        <v>30</v>
      </c>
      <c r="I730" s="1">
        <v>50</v>
      </c>
      <c r="J730" s="2">
        <f t="shared" si="198"/>
        <v>20.182403314917128</v>
      </c>
      <c r="K730" s="2">
        <f t="shared" si="199"/>
        <v>44.406828571428541</v>
      </c>
      <c r="L730" s="2">
        <f t="shared" si="200"/>
        <v>18.216666849362088</v>
      </c>
      <c r="P730" s="1"/>
      <c r="Q730" s="1"/>
    </row>
    <row r="731" spans="1:17" hidden="1" x14ac:dyDescent="0.3">
      <c r="A731" s="37">
        <v>43645</v>
      </c>
      <c r="B731" s="43">
        <v>9.64</v>
      </c>
      <c r="C731" s="43"/>
      <c r="D731" s="43">
        <v>14.22</v>
      </c>
      <c r="E731" s="43"/>
      <c r="F731" s="43">
        <v>5.76</v>
      </c>
      <c r="H731" s="12">
        <v>30</v>
      </c>
      <c r="I731" s="1">
        <v>50</v>
      </c>
      <c r="J731" s="2">
        <f t="shared" si="198"/>
        <v>20.194171270718236</v>
      </c>
      <c r="K731" s="2">
        <f t="shared" si="199"/>
        <v>44.277514285714254</v>
      </c>
      <c r="L731" s="2">
        <f t="shared" si="200"/>
        <v>18.216492430757437</v>
      </c>
      <c r="P731" s="1"/>
      <c r="Q731" s="1"/>
    </row>
    <row r="732" spans="1:17" hidden="1" x14ac:dyDescent="0.3">
      <c r="A732" s="37">
        <v>43646</v>
      </c>
      <c r="B732" s="43">
        <v>14.39</v>
      </c>
      <c r="C732" s="43"/>
      <c r="D732" s="43">
        <v>29.52</v>
      </c>
      <c r="E732" s="43"/>
      <c r="F732" s="43">
        <v>16.850000000000001</v>
      </c>
      <c r="H732" s="12">
        <v>30</v>
      </c>
      <c r="I732" s="1">
        <v>50</v>
      </c>
      <c r="J732" s="2">
        <f t="shared" si="198"/>
        <v>20.212044198895029</v>
      </c>
      <c r="K732" s="2">
        <f t="shared" si="199"/>
        <v>44.299285714285681</v>
      </c>
      <c r="L732" s="2">
        <f t="shared" si="200"/>
        <v>18.225649407501624</v>
      </c>
      <c r="P732" s="1"/>
      <c r="Q732" s="1"/>
    </row>
    <row r="733" spans="1:17" hidden="1" x14ac:dyDescent="0.3">
      <c r="A733" s="37">
        <v>43647</v>
      </c>
      <c r="B733" s="43">
        <v>16.010000000000002</v>
      </c>
      <c r="C733" s="43"/>
      <c r="D733" s="43">
        <v>23.06</v>
      </c>
      <c r="E733" s="43"/>
      <c r="F733" s="43">
        <v>9.7100000000000009</v>
      </c>
      <c r="H733" s="12">
        <v>30</v>
      </c>
      <c r="I733" s="1">
        <v>50</v>
      </c>
      <c r="J733" s="2">
        <f t="shared" si="198"/>
        <v>20.20936464088398</v>
      </c>
      <c r="K733" s="2">
        <f t="shared" si="199"/>
        <v>44.317942857142825</v>
      </c>
      <c r="L733" s="2">
        <f t="shared" si="200"/>
        <v>18.222190105176043</v>
      </c>
      <c r="P733" s="1"/>
      <c r="Q733" s="1"/>
    </row>
    <row r="734" spans="1:17" hidden="1" x14ac:dyDescent="0.3">
      <c r="A734" s="37">
        <v>43648</v>
      </c>
      <c r="B734" s="43">
        <v>16.14</v>
      </c>
      <c r="C734" s="43"/>
      <c r="D734" s="43">
        <v>33.96</v>
      </c>
      <c r="E734" s="43"/>
      <c r="F734" s="43">
        <v>15.52</v>
      </c>
      <c r="H734" s="12">
        <v>30</v>
      </c>
      <c r="I734" s="1">
        <v>50</v>
      </c>
      <c r="J734" s="2">
        <f t="shared" si="198"/>
        <v>20.198342541436467</v>
      </c>
      <c r="K734" s="2">
        <f t="shared" si="199"/>
        <v>44.372657142857115</v>
      </c>
      <c r="L734" s="2">
        <f t="shared" si="200"/>
        <v>18.227480802850462</v>
      </c>
      <c r="P734" s="1"/>
      <c r="Q734" s="1"/>
    </row>
    <row r="735" spans="1:17" hidden="1" x14ac:dyDescent="0.3">
      <c r="A735" s="37">
        <v>43649</v>
      </c>
      <c r="B735" s="43">
        <v>23.37</v>
      </c>
      <c r="C735" s="43"/>
      <c r="D735" s="43">
        <v>21.45</v>
      </c>
      <c r="E735" s="43"/>
      <c r="F735" s="43">
        <v>19.010000000000002</v>
      </c>
      <c r="H735" s="12">
        <v>30</v>
      </c>
      <c r="I735" s="1">
        <v>50</v>
      </c>
      <c r="J735" s="2">
        <f t="shared" si="198"/>
        <v>20.220359116022102</v>
      </c>
      <c r="K735" s="2">
        <f t="shared" si="199"/>
        <v>44.395999999999972</v>
      </c>
      <c r="L735" s="2">
        <f t="shared" si="200"/>
        <v>18.251928477269068</v>
      </c>
      <c r="P735" s="1"/>
      <c r="Q735" s="1"/>
    </row>
    <row r="736" spans="1:17" hidden="1" x14ac:dyDescent="0.3">
      <c r="A736" s="37">
        <v>43650</v>
      </c>
      <c r="B736" s="43">
        <v>10.59</v>
      </c>
      <c r="C736" s="43"/>
      <c r="D736" s="43">
        <v>8.3699999999999992</v>
      </c>
      <c r="E736" s="43"/>
      <c r="F736" s="43" t="s">
        <v>3</v>
      </c>
      <c r="H736" s="12">
        <v>30</v>
      </c>
      <c r="I736" s="1">
        <v>50</v>
      </c>
      <c r="J736" s="2">
        <f t="shared" si="198"/>
        <v>20.207182320441991</v>
      </c>
      <c r="K736" s="2">
        <f t="shared" si="199"/>
        <v>44.29142857142854</v>
      </c>
      <c r="L736" s="2">
        <f t="shared" si="200"/>
        <v>18.27161339994332</v>
      </c>
      <c r="P736" s="1"/>
      <c r="Q736" s="1"/>
    </row>
    <row r="737" spans="1:17" hidden="1" x14ac:dyDescent="0.3">
      <c r="A737" s="37">
        <v>43651</v>
      </c>
      <c r="B737" s="43">
        <v>9.1199999999999992</v>
      </c>
      <c r="C737" s="43"/>
      <c r="D737" s="43">
        <v>7.89</v>
      </c>
      <c r="E737" s="43"/>
      <c r="F737" s="43" t="s">
        <v>3</v>
      </c>
      <c r="H737" s="12">
        <v>30</v>
      </c>
      <c r="I737" s="1">
        <v>50</v>
      </c>
      <c r="J737" s="2">
        <f t="shared" si="198"/>
        <v>20.210414364640883</v>
      </c>
      <c r="K737" s="2">
        <f t="shared" si="199"/>
        <v>43.986799999999967</v>
      </c>
      <c r="L737" s="2">
        <f t="shared" si="200"/>
        <v>18.29714443327649</v>
      </c>
      <c r="P737" s="1"/>
      <c r="Q737" s="1"/>
    </row>
    <row r="738" spans="1:17" hidden="1" x14ac:dyDescent="0.3">
      <c r="A738" s="37">
        <v>43652</v>
      </c>
      <c r="B738" s="43">
        <v>6.29</v>
      </c>
      <c r="C738" s="43"/>
      <c r="D738" s="43">
        <v>6.47</v>
      </c>
      <c r="E738" s="43"/>
      <c r="F738" s="43" t="s">
        <v>3</v>
      </c>
      <c r="H738" s="12">
        <v>30</v>
      </c>
      <c r="I738" s="1">
        <v>50</v>
      </c>
      <c r="J738" s="2">
        <f t="shared" si="198"/>
        <v>20.198646408839778</v>
      </c>
      <c r="K738" s="2">
        <f t="shared" si="199"/>
        <v>43.458428571428534</v>
      </c>
      <c r="L738" s="2">
        <f t="shared" si="200"/>
        <v>18.323235765925396</v>
      </c>
      <c r="P738" s="1"/>
      <c r="Q738" s="1"/>
    </row>
    <row r="739" spans="1:17" hidden="1" x14ac:dyDescent="0.3">
      <c r="A739" s="37">
        <v>43653</v>
      </c>
      <c r="B739" s="43">
        <v>9.02</v>
      </c>
      <c r="C739" s="43"/>
      <c r="D739" s="43">
        <v>14.58</v>
      </c>
      <c r="E739" s="43"/>
      <c r="F739" s="43" t="s">
        <v>3</v>
      </c>
      <c r="H739" s="12">
        <v>30</v>
      </c>
      <c r="I739" s="1">
        <v>50</v>
      </c>
      <c r="J739" s="2">
        <f t="shared" si="198"/>
        <v>20.194419889502761</v>
      </c>
      <c r="K739" s="2">
        <f t="shared" si="199"/>
        <v>43.376153846153812</v>
      </c>
      <c r="L739" s="2">
        <f t="shared" si="200"/>
        <v>18.340657047589879</v>
      </c>
      <c r="P739" s="1"/>
      <c r="Q739" s="1"/>
    </row>
    <row r="740" spans="1:17" hidden="1" x14ac:dyDescent="0.3">
      <c r="A740" s="37">
        <v>43654</v>
      </c>
      <c r="B740" s="43">
        <v>5.0999999999999996</v>
      </c>
      <c r="C740" s="43"/>
      <c r="D740" s="43">
        <v>19.11</v>
      </c>
      <c r="E740" s="43"/>
      <c r="F740" s="43" t="s">
        <v>3</v>
      </c>
      <c r="H740" s="12">
        <v>30</v>
      </c>
      <c r="I740" s="1">
        <v>50</v>
      </c>
      <c r="J740" s="2">
        <f t="shared" si="198"/>
        <v>20.182375690607735</v>
      </c>
      <c r="K740" s="2">
        <f t="shared" si="199"/>
        <v>43.307215909090878</v>
      </c>
      <c r="L740" s="2">
        <f t="shared" si="200"/>
        <v>18.373343351565072</v>
      </c>
      <c r="P740" s="1"/>
      <c r="Q740" s="1"/>
    </row>
    <row r="741" spans="1:17" hidden="1" x14ac:dyDescent="0.3">
      <c r="A741" s="37">
        <v>43655</v>
      </c>
      <c r="B741" s="43">
        <v>3.33</v>
      </c>
      <c r="C741" s="43"/>
      <c r="D741" s="43">
        <v>32.17</v>
      </c>
      <c r="E741" s="43"/>
      <c r="F741" s="43">
        <v>7.33</v>
      </c>
      <c r="H741" s="12">
        <v>30</v>
      </c>
      <c r="I741" s="1">
        <v>50</v>
      </c>
      <c r="J741" s="2">
        <f t="shared" si="198"/>
        <v>20.160055248618786</v>
      </c>
      <c r="K741" s="2">
        <f t="shared" si="199"/>
        <v>43.321704545454509</v>
      </c>
      <c r="L741" s="2">
        <f t="shared" si="200"/>
        <v>18.372487894337933</v>
      </c>
      <c r="P741" s="1"/>
      <c r="Q741" s="1"/>
    </row>
    <row r="742" spans="1:17" hidden="1" x14ac:dyDescent="0.3">
      <c r="A742" s="37">
        <v>43656</v>
      </c>
      <c r="B742" s="43">
        <v>5.07</v>
      </c>
      <c r="C742" s="43"/>
      <c r="D742" s="43">
        <v>25.63</v>
      </c>
      <c r="E742" s="43"/>
      <c r="F742" s="43">
        <v>8.6</v>
      </c>
      <c r="H742" s="12">
        <v>30</v>
      </c>
      <c r="I742" s="1">
        <v>50</v>
      </c>
      <c r="J742" s="2">
        <f t="shared" si="198"/>
        <v>20.112016574585635</v>
      </c>
      <c r="K742" s="2">
        <f t="shared" si="199"/>
        <v>43.261789772727234</v>
      </c>
      <c r="L742" s="2">
        <f t="shared" si="200"/>
        <v>18.350953971034098</v>
      </c>
      <c r="P742" s="1"/>
      <c r="Q742" s="1"/>
    </row>
    <row r="743" spans="1:17" hidden="1" x14ac:dyDescent="0.3">
      <c r="A743" s="37">
        <v>43657</v>
      </c>
      <c r="B743" s="43">
        <v>11.49</v>
      </c>
      <c r="C743" s="43"/>
      <c r="D743" s="43">
        <v>50.73</v>
      </c>
      <c r="E743" s="43"/>
      <c r="F743" s="43">
        <v>10.94</v>
      </c>
      <c r="H743" s="12">
        <v>30</v>
      </c>
      <c r="I743" s="1">
        <v>50</v>
      </c>
      <c r="J743" s="2">
        <f t="shared" si="198"/>
        <v>20.108342541436464</v>
      </c>
      <c r="K743" s="2">
        <f t="shared" si="199"/>
        <v>43.161590909090869</v>
      </c>
      <c r="L743" s="2">
        <f t="shared" si="200"/>
        <v>18.336617687848257</v>
      </c>
      <c r="P743" s="1"/>
      <c r="Q743" s="1"/>
    </row>
    <row r="744" spans="1:17" hidden="1" x14ac:dyDescent="0.3">
      <c r="A744" s="37">
        <v>43658</v>
      </c>
      <c r="B744" s="43">
        <v>11.48</v>
      </c>
      <c r="C744" s="43"/>
      <c r="D744" s="43">
        <v>63.48</v>
      </c>
      <c r="E744" s="43"/>
      <c r="F744" s="43">
        <v>9.74</v>
      </c>
      <c r="H744" s="12">
        <v>30</v>
      </c>
      <c r="I744" s="1">
        <v>50</v>
      </c>
      <c r="J744" s="2">
        <f t="shared" si="198"/>
        <v>20.061519337016573</v>
      </c>
      <c r="K744" s="2">
        <f t="shared" si="199"/>
        <v>42.99142045454542</v>
      </c>
      <c r="L744" s="2">
        <f t="shared" si="200"/>
        <v>18.287178159824656</v>
      </c>
      <c r="P744" s="1"/>
      <c r="Q744" s="1"/>
    </row>
    <row r="745" spans="1:17" hidden="1" x14ac:dyDescent="0.3">
      <c r="A745" s="37">
        <v>43659</v>
      </c>
      <c r="B745" s="43">
        <v>10.69</v>
      </c>
      <c r="C745" s="43"/>
      <c r="D745" s="43">
        <v>31.53</v>
      </c>
      <c r="E745" s="43"/>
      <c r="F745" s="43">
        <v>13.08</v>
      </c>
      <c r="H745" s="12">
        <v>30</v>
      </c>
      <c r="I745" s="1">
        <v>50</v>
      </c>
      <c r="J745" s="2">
        <f t="shared" si="198"/>
        <v>20.064502762430934</v>
      </c>
      <c r="K745" s="2">
        <f t="shared" si="199"/>
        <v>42.649431818181789</v>
      </c>
      <c r="L745" s="2">
        <f t="shared" si="200"/>
        <v>18.27186292994282</v>
      </c>
      <c r="P745" s="1"/>
      <c r="Q745" s="1"/>
    </row>
    <row r="746" spans="1:17" hidden="1" x14ac:dyDescent="0.3">
      <c r="A746" s="37">
        <v>43660</v>
      </c>
      <c r="B746" s="43">
        <v>7.63</v>
      </c>
      <c r="C746" s="43"/>
      <c r="D746" s="43">
        <v>32.82</v>
      </c>
      <c r="E746" s="43"/>
      <c r="F746" s="43">
        <v>7.17</v>
      </c>
      <c r="H746" s="12">
        <v>30</v>
      </c>
      <c r="I746" s="1">
        <v>50</v>
      </c>
      <c r="J746" s="2">
        <f t="shared" si="198"/>
        <v>20.060939226519334</v>
      </c>
      <c r="K746" s="2">
        <f t="shared" si="199"/>
        <v>42.591505681818148</v>
      </c>
      <c r="L746" s="2">
        <f t="shared" si="200"/>
        <v>18.257951165236936</v>
      </c>
      <c r="P746" s="1"/>
      <c r="Q746" s="1"/>
    </row>
    <row r="747" spans="1:17" hidden="1" x14ac:dyDescent="0.3">
      <c r="A747" s="37">
        <v>43661</v>
      </c>
      <c r="B747" s="43">
        <v>7.17</v>
      </c>
      <c r="C747" s="43"/>
      <c r="D747" s="43">
        <v>41.45</v>
      </c>
      <c r="E747" s="43"/>
      <c r="F747" s="43">
        <v>7.37</v>
      </c>
      <c r="H747" s="12">
        <v>30</v>
      </c>
      <c r="I747" s="1">
        <v>50</v>
      </c>
      <c r="J747" s="2">
        <f t="shared" si="198"/>
        <v>20.054696132596682</v>
      </c>
      <c r="K747" s="2">
        <f t="shared" si="199"/>
        <v>42.528863636363603</v>
      </c>
      <c r="L747" s="2">
        <f t="shared" si="200"/>
        <v>18.238451165236935</v>
      </c>
      <c r="P747" s="1"/>
      <c r="Q747" s="1"/>
    </row>
    <row r="748" spans="1:17" hidden="1" x14ac:dyDescent="0.3">
      <c r="A748" s="37">
        <v>43662</v>
      </c>
      <c r="B748" s="43">
        <v>7.28</v>
      </c>
      <c r="C748" s="43"/>
      <c r="D748" s="43">
        <v>70.61</v>
      </c>
      <c r="E748" s="43"/>
      <c r="F748" s="43">
        <v>7.13</v>
      </c>
      <c r="H748" s="12">
        <v>30</v>
      </c>
      <c r="I748" s="1">
        <v>50</v>
      </c>
      <c r="J748" s="2">
        <f t="shared" si="198"/>
        <v>20.042486187845302</v>
      </c>
      <c r="K748" s="2">
        <f t="shared" si="199"/>
        <v>42.369176136363606</v>
      </c>
      <c r="L748" s="2">
        <f t="shared" si="200"/>
        <v>18.2117746946487</v>
      </c>
      <c r="P748" s="1"/>
      <c r="Q748" s="1"/>
    </row>
    <row r="749" spans="1:17" hidden="1" x14ac:dyDescent="0.3">
      <c r="A749" s="37">
        <v>43663</v>
      </c>
      <c r="B749" s="43">
        <v>6.23</v>
      </c>
      <c r="C749" s="43"/>
      <c r="D749" s="43">
        <v>141.84</v>
      </c>
      <c r="E749" s="43"/>
      <c r="F749" s="43">
        <v>11.29</v>
      </c>
      <c r="H749" s="12">
        <v>30</v>
      </c>
      <c r="I749" s="1">
        <v>50</v>
      </c>
      <c r="J749" s="2">
        <f t="shared" si="198"/>
        <v>20.022127071823199</v>
      </c>
      <c r="K749" s="2">
        <f t="shared" si="199"/>
        <v>42.177073863636345</v>
      </c>
      <c r="L749" s="2">
        <f t="shared" si="200"/>
        <v>18.188215871119287</v>
      </c>
      <c r="P749" s="1"/>
      <c r="Q749" s="1"/>
    </row>
    <row r="750" spans="1:17" hidden="1" x14ac:dyDescent="0.3">
      <c r="A750" s="37">
        <v>43664</v>
      </c>
      <c r="B750" s="43">
        <v>7.39</v>
      </c>
      <c r="C750" s="43"/>
      <c r="D750" s="43">
        <v>72.7</v>
      </c>
      <c r="E750" s="43"/>
      <c r="F750" s="43">
        <v>5.77</v>
      </c>
      <c r="H750" s="12">
        <v>30</v>
      </c>
      <c r="I750" s="1">
        <v>50</v>
      </c>
      <c r="J750" s="2">
        <f t="shared" si="198"/>
        <v>19.927596685082872</v>
      </c>
      <c r="K750" s="2">
        <f t="shared" si="199"/>
        <v>41.796676136363622</v>
      </c>
      <c r="L750" s="2">
        <f t="shared" si="200"/>
        <v>18.091657047589873</v>
      </c>
      <c r="P750" s="1"/>
      <c r="Q750" s="1"/>
    </row>
    <row r="751" spans="1:17" hidden="1" x14ac:dyDescent="0.3">
      <c r="A751" s="37">
        <v>43665</v>
      </c>
      <c r="B751" s="43">
        <v>12.44</v>
      </c>
      <c r="C751" s="43"/>
      <c r="D751" s="43">
        <v>42.37</v>
      </c>
      <c r="E751" s="43"/>
      <c r="F751" s="43">
        <v>13.36</v>
      </c>
      <c r="H751" s="12">
        <v>30</v>
      </c>
      <c r="I751" s="1">
        <v>50</v>
      </c>
      <c r="J751" s="2">
        <f t="shared" ref="J751:J814" si="201">AVERAGE(B387:B751)</f>
        <v>19.893646408839775</v>
      </c>
      <c r="K751" s="2">
        <f t="shared" ref="K751:K814" si="202">AVERAGE(D387:D751)</f>
        <v>41.308522727272717</v>
      </c>
      <c r="L751" s="2">
        <f t="shared" si="200"/>
        <v>18.058892341707519</v>
      </c>
      <c r="P751" s="1"/>
      <c r="Q751" s="1"/>
    </row>
    <row r="752" spans="1:17" hidden="1" x14ac:dyDescent="0.3">
      <c r="A752" s="37">
        <v>43666</v>
      </c>
      <c r="B752" s="43">
        <v>10.050000000000001</v>
      </c>
      <c r="C752" s="43"/>
      <c r="D752" s="43">
        <v>46.72</v>
      </c>
      <c r="E752" s="43"/>
      <c r="F752" s="43">
        <v>18.989999999999998</v>
      </c>
      <c r="H752" s="12">
        <v>30</v>
      </c>
      <c r="I752" s="1">
        <v>50</v>
      </c>
      <c r="J752" s="2">
        <f t="shared" si="201"/>
        <v>19.861491712707178</v>
      </c>
      <c r="K752" s="2">
        <f t="shared" si="202"/>
        <v>41.018863636363626</v>
      </c>
      <c r="L752" s="2">
        <f t="shared" si="200"/>
        <v>18.024745282883991</v>
      </c>
      <c r="P752" s="1"/>
      <c r="Q752" s="1"/>
    </row>
    <row r="753" spans="1:17" hidden="1" x14ac:dyDescent="0.3">
      <c r="A753" s="37">
        <v>43667</v>
      </c>
      <c r="B753" s="43">
        <v>17.25</v>
      </c>
      <c r="C753" s="43"/>
      <c r="D753" s="43">
        <v>103.85</v>
      </c>
      <c r="E753" s="43"/>
      <c r="F753" s="43">
        <v>18.11</v>
      </c>
      <c r="H753" s="12">
        <v>30</v>
      </c>
      <c r="I753" s="1">
        <v>50</v>
      </c>
      <c r="J753" s="2">
        <f t="shared" si="201"/>
        <v>19.882154696132591</v>
      </c>
      <c r="K753" s="2">
        <f t="shared" si="202"/>
        <v>41.165113636363628</v>
      </c>
      <c r="L753" s="2">
        <f t="shared" si="200"/>
        <v>18.050098224060463</v>
      </c>
      <c r="P753" s="1"/>
      <c r="Q753" s="1"/>
    </row>
    <row r="754" spans="1:17" hidden="1" x14ac:dyDescent="0.3">
      <c r="A754" s="37">
        <v>43668</v>
      </c>
      <c r="B754" s="43">
        <v>14.9</v>
      </c>
      <c r="C754" s="43"/>
      <c r="D754" s="43">
        <v>65.25</v>
      </c>
      <c r="E754" s="43"/>
      <c r="F754" s="43">
        <v>21.86</v>
      </c>
      <c r="H754" s="12">
        <v>30</v>
      </c>
      <c r="I754" s="1">
        <v>50</v>
      </c>
      <c r="J754" s="2">
        <f t="shared" si="201"/>
        <v>19.8760497237569</v>
      </c>
      <c r="K754" s="2">
        <f t="shared" si="202"/>
        <v>41.248948863636357</v>
      </c>
      <c r="L754" s="2">
        <f t="shared" si="200"/>
        <v>18.060862929942811</v>
      </c>
      <c r="P754" s="1"/>
      <c r="Q754" s="1"/>
    </row>
    <row r="755" spans="1:17" hidden="1" x14ac:dyDescent="0.3">
      <c r="A755" s="37">
        <v>43669</v>
      </c>
      <c r="B755" s="43">
        <v>11.77</v>
      </c>
      <c r="C755" s="43"/>
      <c r="D755" s="43">
        <v>64.78</v>
      </c>
      <c r="E755" s="43"/>
      <c r="F755" s="43">
        <v>18.79</v>
      </c>
      <c r="H755" s="12">
        <v>30</v>
      </c>
      <c r="I755" s="1">
        <v>50</v>
      </c>
      <c r="J755" s="2">
        <f t="shared" si="201"/>
        <v>19.858812154696132</v>
      </c>
      <c r="K755" s="2">
        <f t="shared" si="202"/>
        <v>41.135795454545445</v>
      </c>
      <c r="L755" s="2">
        <f t="shared" si="200"/>
        <v>18.048774694648696</v>
      </c>
      <c r="P755" s="1"/>
      <c r="Q755" s="1"/>
    </row>
    <row r="756" spans="1:17" hidden="1" x14ac:dyDescent="0.3">
      <c r="A756" s="37">
        <v>43670</v>
      </c>
      <c r="B756" s="43">
        <v>12.79</v>
      </c>
      <c r="C756" s="43"/>
      <c r="D756" s="43">
        <v>121.34</v>
      </c>
      <c r="E756" s="43"/>
      <c r="F756" s="43">
        <v>15.75</v>
      </c>
      <c r="H756" s="12">
        <v>30</v>
      </c>
      <c r="I756" s="1">
        <v>50</v>
      </c>
      <c r="J756" s="2">
        <f t="shared" si="201"/>
        <v>19.838370165745854</v>
      </c>
      <c r="K756" s="2">
        <f t="shared" si="202"/>
        <v>41.080539772727271</v>
      </c>
      <c r="L756" s="2">
        <f t="shared" si="200"/>
        <v>18.016274694648693</v>
      </c>
      <c r="P756" s="1"/>
      <c r="Q756" s="1"/>
    </row>
    <row r="757" spans="1:17" hidden="1" x14ac:dyDescent="0.3">
      <c r="A757" s="37">
        <v>43671</v>
      </c>
      <c r="B757" s="43">
        <v>21.76</v>
      </c>
      <c r="C757" s="43"/>
      <c r="D757" s="43">
        <v>73.16</v>
      </c>
      <c r="E757" s="43"/>
      <c r="F757" s="43">
        <v>18.98</v>
      </c>
      <c r="H757" s="12">
        <v>30</v>
      </c>
      <c r="I757" s="1">
        <v>50</v>
      </c>
      <c r="J757" s="2">
        <f t="shared" si="201"/>
        <v>19.833867403314915</v>
      </c>
      <c r="K757" s="2">
        <f t="shared" si="202"/>
        <v>41.122926136363631</v>
      </c>
      <c r="L757" s="2">
        <f t="shared" si="200"/>
        <v>18.006215871119284</v>
      </c>
      <c r="P757" s="1"/>
      <c r="Q757" s="1"/>
    </row>
    <row r="758" spans="1:17" hidden="1" x14ac:dyDescent="0.3">
      <c r="A758" s="37">
        <v>43672</v>
      </c>
      <c r="B758" s="43">
        <v>15.5</v>
      </c>
      <c r="C758" s="43"/>
      <c r="D758" s="43">
        <v>77.540000000000006</v>
      </c>
      <c r="E758" s="43"/>
      <c r="F758" s="43">
        <v>17.66</v>
      </c>
      <c r="H758" s="12">
        <v>30</v>
      </c>
      <c r="I758" s="1">
        <v>50</v>
      </c>
      <c r="J758" s="2">
        <f t="shared" si="201"/>
        <v>19.830000000000002</v>
      </c>
      <c r="K758" s="2">
        <f t="shared" si="202"/>
        <v>41.135170454545452</v>
      </c>
      <c r="L758" s="2">
        <f t="shared" si="200"/>
        <v>17.989039400531048</v>
      </c>
      <c r="P758" s="1"/>
      <c r="Q758" s="1"/>
    </row>
    <row r="759" spans="1:17" hidden="1" x14ac:dyDescent="0.3">
      <c r="A759" s="37">
        <v>43673</v>
      </c>
      <c r="B759" s="43">
        <v>22.14</v>
      </c>
      <c r="C759" s="43"/>
      <c r="D759" s="43">
        <v>31.96</v>
      </c>
      <c r="E759" s="43"/>
      <c r="F759" s="43">
        <v>19.100000000000001</v>
      </c>
      <c r="H759" s="12">
        <v>30</v>
      </c>
      <c r="I759" s="1">
        <v>50</v>
      </c>
      <c r="J759" s="2">
        <f t="shared" si="201"/>
        <v>19.785580110497239</v>
      </c>
      <c r="K759" s="2">
        <f t="shared" si="202"/>
        <v>41.051392045454548</v>
      </c>
      <c r="L759" s="2">
        <f t="shared" si="200"/>
        <v>17.947274694648694</v>
      </c>
      <c r="P759" s="1"/>
      <c r="Q759" s="1"/>
    </row>
    <row r="760" spans="1:17" hidden="1" x14ac:dyDescent="0.3">
      <c r="A760" s="37">
        <v>43674</v>
      </c>
      <c r="B760" s="43">
        <v>24.11</v>
      </c>
      <c r="C760" s="43"/>
      <c r="D760" s="43">
        <v>30.89</v>
      </c>
      <c r="E760" s="43"/>
      <c r="F760" s="43">
        <v>19.36</v>
      </c>
      <c r="H760" s="12">
        <v>30</v>
      </c>
      <c r="I760" s="1">
        <v>50</v>
      </c>
      <c r="J760" s="2">
        <f t="shared" si="201"/>
        <v>19.769143646408839</v>
      </c>
      <c r="K760" s="2">
        <f t="shared" si="202"/>
        <v>40.961988636363635</v>
      </c>
      <c r="L760" s="2">
        <f t="shared" si="200"/>
        <v>17.917157047589871</v>
      </c>
      <c r="P760" s="1"/>
      <c r="Q760" s="1"/>
    </row>
    <row r="761" spans="1:17" hidden="1" x14ac:dyDescent="0.3">
      <c r="A761" s="37">
        <v>43675</v>
      </c>
      <c r="B761" s="43">
        <v>16.77</v>
      </c>
      <c r="C761" s="43"/>
      <c r="D761" s="43">
        <v>60.24</v>
      </c>
      <c r="E761" s="43"/>
      <c r="F761" s="43">
        <v>18.91</v>
      </c>
      <c r="H761" s="12">
        <v>30</v>
      </c>
      <c r="I761" s="1">
        <v>50</v>
      </c>
      <c r="J761" s="2">
        <f t="shared" si="201"/>
        <v>19.773259668508285</v>
      </c>
      <c r="K761" s="2">
        <f t="shared" si="202"/>
        <v>40.921704545454539</v>
      </c>
      <c r="L761" s="2">
        <f t="shared" si="200"/>
        <v>17.932480577001634</v>
      </c>
      <c r="P761" s="1"/>
      <c r="Q761" s="1"/>
    </row>
    <row r="762" spans="1:17" hidden="1" x14ac:dyDescent="0.3">
      <c r="A762" s="37">
        <v>43676</v>
      </c>
      <c r="B762" s="43">
        <v>11.57</v>
      </c>
      <c r="C762" s="43"/>
      <c r="D762" s="43">
        <v>14.63</v>
      </c>
      <c r="E762" s="43"/>
      <c r="F762" s="43">
        <v>14.2</v>
      </c>
      <c r="H762" s="12">
        <v>30</v>
      </c>
      <c r="I762" s="1">
        <v>50</v>
      </c>
      <c r="J762" s="2">
        <f t="shared" si="201"/>
        <v>19.774530386740331</v>
      </c>
      <c r="K762" s="2">
        <f t="shared" si="202"/>
        <v>40.716818181818184</v>
      </c>
      <c r="L762" s="2">
        <f t="shared" si="200"/>
        <v>17.93806881229575</v>
      </c>
      <c r="P762" s="1"/>
      <c r="Q762" s="1"/>
    </row>
    <row r="763" spans="1:17" hidden="1" x14ac:dyDescent="0.3">
      <c r="A763" s="37">
        <v>43677</v>
      </c>
      <c r="B763" s="43">
        <v>13.97</v>
      </c>
      <c r="C763" s="43"/>
      <c r="D763" s="43">
        <v>13.31</v>
      </c>
      <c r="E763" s="43"/>
      <c r="F763" s="43">
        <v>15.2</v>
      </c>
      <c r="H763" s="12">
        <v>30</v>
      </c>
      <c r="I763" s="1">
        <v>50</v>
      </c>
      <c r="J763" s="2">
        <f t="shared" si="201"/>
        <v>19.776823204419888</v>
      </c>
      <c r="K763" s="2">
        <f t="shared" si="202"/>
        <v>40.364999999999995</v>
      </c>
      <c r="L763" s="2">
        <f t="shared" si="200"/>
        <v>17.951009988766334</v>
      </c>
      <c r="P763" s="1"/>
      <c r="Q763" s="1"/>
    </row>
    <row r="764" spans="1:17" hidden="1" x14ac:dyDescent="0.3">
      <c r="A764" s="37">
        <v>43678</v>
      </c>
      <c r="B764" s="43">
        <v>16.39</v>
      </c>
      <c r="C764" s="43"/>
      <c r="D764" s="43">
        <v>23.73</v>
      </c>
      <c r="E764" s="43"/>
      <c r="F764" s="43">
        <v>15.99</v>
      </c>
      <c r="H764" s="12">
        <v>30</v>
      </c>
      <c r="I764" s="1">
        <v>50</v>
      </c>
      <c r="J764" s="2">
        <f t="shared" si="201"/>
        <v>19.7839226519337</v>
      </c>
      <c r="K764" s="2">
        <f t="shared" si="202"/>
        <v>40.317875354107642</v>
      </c>
      <c r="L764" s="2">
        <f t="shared" si="200"/>
        <v>17.98015658319358</v>
      </c>
      <c r="P764" s="1"/>
      <c r="Q764" s="1"/>
    </row>
    <row r="765" spans="1:17" hidden="1" x14ac:dyDescent="0.3">
      <c r="A765" s="37">
        <v>43679</v>
      </c>
      <c r="B765" s="43">
        <v>15.56</v>
      </c>
      <c r="C765" s="43"/>
      <c r="D765" s="43">
        <v>31.38</v>
      </c>
      <c r="E765" s="43"/>
      <c r="F765" s="43">
        <v>14.33</v>
      </c>
      <c r="H765" s="12">
        <v>30</v>
      </c>
      <c r="I765" s="1">
        <v>50</v>
      </c>
      <c r="J765" s="2">
        <f t="shared" si="201"/>
        <v>19.761850828729283</v>
      </c>
      <c r="K765" s="2">
        <f t="shared" si="202"/>
        <v>40.272209631728032</v>
      </c>
      <c r="L765" s="2">
        <f t="shared" si="200"/>
        <v>17.94944234170751</v>
      </c>
      <c r="P765" s="1"/>
      <c r="Q765" s="1"/>
    </row>
    <row r="766" spans="1:17" hidden="1" x14ac:dyDescent="0.3">
      <c r="A766" s="37">
        <v>43680</v>
      </c>
      <c r="B766" s="43">
        <v>12.89</v>
      </c>
      <c r="C766" s="43"/>
      <c r="D766" s="43">
        <v>47.2</v>
      </c>
      <c r="E766" s="43"/>
      <c r="F766" s="43">
        <v>16</v>
      </c>
      <c r="H766" s="12">
        <v>30</v>
      </c>
      <c r="I766" s="1">
        <v>50</v>
      </c>
      <c r="J766" s="2">
        <f t="shared" si="201"/>
        <v>19.731657458563539</v>
      </c>
      <c r="K766" s="2">
        <f t="shared" si="202"/>
        <v>40.188215297450419</v>
      </c>
      <c r="L766" s="2">
        <f t="shared" si="200"/>
        <v>17.929502556168295</v>
      </c>
      <c r="P766" s="1"/>
      <c r="Q766" s="1"/>
    </row>
    <row r="767" spans="1:17" hidden="1" x14ac:dyDescent="0.3">
      <c r="A767" s="37">
        <v>43681</v>
      </c>
      <c r="B767" s="43">
        <v>22.5</v>
      </c>
      <c r="C767" s="43"/>
      <c r="D767" s="43">
        <v>33.880000000000003</v>
      </c>
      <c r="E767" s="43"/>
      <c r="F767" s="43">
        <v>17.09</v>
      </c>
      <c r="H767" s="12">
        <v>30</v>
      </c>
      <c r="I767" s="1">
        <v>50</v>
      </c>
      <c r="J767" s="2">
        <f t="shared" si="201"/>
        <v>19.670966850828734</v>
      </c>
      <c r="K767" s="2">
        <f t="shared" si="202"/>
        <v>40.111586402266283</v>
      </c>
      <c r="L767" s="2">
        <f t="shared" si="200"/>
        <v>17.858948971609472</v>
      </c>
      <c r="P767" s="1"/>
      <c r="Q767" s="1"/>
    </row>
    <row r="768" spans="1:17" hidden="1" x14ac:dyDescent="0.3">
      <c r="A768" s="37">
        <v>43682</v>
      </c>
      <c r="B768" s="43">
        <v>17.25</v>
      </c>
      <c r="C768" s="43"/>
      <c r="D768" s="43">
        <v>49.68</v>
      </c>
      <c r="E768" s="43"/>
      <c r="F768" s="43">
        <v>22.26</v>
      </c>
      <c r="H768" s="12">
        <v>30</v>
      </c>
      <c r="I768" s="1">
        <v>50</v>
      </c>
      <c r="J768" s="2">
        <f t="shared" si="201"/>
        <v>19.658812154696136</v>
      </c>
      <c r="K768" s="2">
        <f t="shared" si="202"/>
        <v>40.095042492917834</v>
      </c>
      <c r="L768" s="2">
        <f t="shared" si="200"/>
        <v>17.876627016952607</v>
      </c>
      <c r="P768" s="1"/>
      <c r="Q768" s="1"/>
    </row>
    <row r="769" spans="1:17" hidden="1" x14ac:dyDescent="0.3">
      <c r="A769" s="37">
        <v>43683</v>
      </c>
      <c r="B769" s="43">
        <v>12.76</v>
      </c>
      <c r="C769" s="43"/>
      <c r="D769" s="43">
        <v>86.72</v>
      </c>
      <c r="E769" s="43"/>
      <c r="F769" s="43" t="s">
        <v>3</v>
      </c>
      <c r="H769" s="12">
        <v>30</v>
      </c>
      <c r="I769" s="1">
        <v>50</v>
      </c>
      <c r="J769" s="2">
        <f t="shared" si="201"/>
        <v>19.639060773480665</v>
      </c>
      <c r="K769" s="2">
        <f t="shared" si="202"/>
        <v>40.258498583569398</v>
      </c>
      <c r="L769" s="2">
        <f t="shared" si="200"/>
        <v>17.886749425393308</v>
      </c>
      <c r="P769" s="1"/>
      <c r="Q769" s="1"/>
    </row>
    <row r="770" spans="1:17" hidden="1" x14ac:dyDescent="0.3">
      <c r="A770" s="37">
        <v>43684</v>
      </c>
      <c r="B770" s="43">
        <v>18.559999999999999</v>
      </c>
      <c r="C770" s="43"/>
      <c r="D770" s="43">
        <v>111.46</v>
      </c>
      <c r="E770" s="43"/>
      <c r="F770" s="43" t="s">
        <v>3</v>
      </c>
      <c r="H770" s="12">
        <v>30</v>
      </c>
      <c r="I770" s="1">
        <v>50</v>
      </c>
      <c r="J770" s="2">
        <f t="shared" si="201"/>
        <v>19.603535911602215</v>
      </c>
      <c r="K770" s="2">
        <f t="shared" si="202"/>
        <v>40.361133144475907</v>
      </c>
      <c r="L770" s="2">
        <f t="shared" si="200"/>
        <v>17.857107786612421</v>
      </c>
      <c r="P770" s="1"/>
      <c r="Q770" s="1"/>
    </row>
    <row r="771" spans="1:17" hidden="1" x14ac:dyDescent="0.3">
      <c r="A771" s="37">
        <v>43685</v>
      </c>
      <c r="B771" s="43">
        <v>31.92</v>
      </c>
      <c r="C771" s="43"/>
      <c r="D771" s="43">
        <v>128.13999999999999</v>
      </c>
      <c r="E771" s="43"/>
      <c r="F771" s="43" t="s">
        <v>3</v>
      </c>
      <c r="H771" s="12">
        <v>30</v>
      </c>
      <c r="I771" s="1">
        <v>50</v>
      </c>
      <c r="J771" s="2">
        <f t="shared" si="201"/>
        <v>19.666878453038677</v>
      </c>
      <c r="K771" s="2">
        <f t="shared" si="202"/>
        <v>40.521954674220957</v>
      </c>
      <c r="L771" s="2">
        <f t="shared" si="200"/>
        <v>17.883578540018132</v>
      </c>
      <c r="P771" s="1"/>
      <c r="Q771" s="1"/>
    </row>
    <row r="772" spans="1:17" hidden="1" x14ac:dyDescent="0.3">
      <c r="A772" s="37">
        <v>43686</v>
      </c>
      <c r="B772" s="43">
        <v>41.06</v>
      </c>
      <c r="C772" s="43"/>
      <c r="D772" s="43">
        <v>136.85</v>
      </c>
      <c r="E772" s="43"/>
      <c r="F772" s="43" t="s">
        <v>3</v>
      </c>
      <c r="H772" s="12">
        <v>30</v>
      </c>
      <c r="I772" s="1">
        <v>50</v>
      </c>
      <c r="J772" s="2">
        <f t="shared" si="201"/>
        <v>19.749889502762436</v>
      </c>
      <c r="K772" s="2">
        <f t="shared" si="202"/>
        <v>40.8042492917847</v>
      </c>
      <c r="L772" s="2">
        <f t="shared" si="200"/>
        <v>17.883578540018132</v>
      </c>
      <c r="P772" s="1"/>
      <c r="Q772" s="1"/>
    </row>
    <row r="773" spans="1:17" hidden="1" x14ac:dyDescent="0.3">
      <c r="A773" s="37">
        <v>43687</v>
      </c>
      <c r="B773" s="43">
        <v>16.07</v>
      </c>
      <c r="C773" s="43"/>
      <c r="D773" s="43">
        <v>37.909999999999997</v>
      </c>
      <c r="E773" s="43"/>
      <c r="F773" s="43">
        <v>15.11</v>
      </c>
      <c r="H773" s="12">
        <v>30</v>
      </c>
      <c r="I773" s="1">
        <v>50</v>
      </c>
      <c r="J773" s="2">
        <f t="shared" si="201"/>
        <v>19.762154696132601</v>
      </c>
      <c r="K773" s="2">
        <f t="shared" si="202"/>
        <v>40.787252124645889</v>
      </c>
      <c r="L773" s="2">
        <f t="shared" si="200"/>
        <v>17.897393589061981</v>
      </c>
      <c r="P773" s="1"/>
      <c r="Q773" s="1"/>
    </row>
    <row r="774" spans="1:17" hidden="1" x14ac:dyDescent="0.3">
      <c r="A774" s="37">
        <v>43688</v>
      </c>
      <c r="B774" s="43">
        <v>9.25</v>
      </c>
      <c r="C774" s="43"/>
      <c r="D774" s="43">
        <v>26.54</v>
      </c>
      <c r="E774" s="43"/>
      <c r="F774" s="43">
        <v>10.220000000000001</v>
      </c>
      <c r="H774" s="12">
        <v>30</v>
      </c>
      <c r="I774" s="1">
        <v>50</v>
      </c>
      <c r="J774" s="2">
        <f t="shared" si="201"/>
        <v>19.738812154696138</v>
      </c>
      <c r="K774" s="2">
        <f t="shared" si="202"/>
        <v>40.734164305949008</v>
      </c>
      <c r="L774" s="2">
        <f t="shared" si="200"/>
        <v>17.880098604104841</v>
      </c>
      <c r="P774" s="1"/>
      <c r="Q774" s="1"/>
    </row>
    <row r="775" spans="1:17" hidden="1" x14ac:dyDescent="0.3">
      <c r="A775" s="37">
        <v>43689</v>
      </c>
      <c r="B775" s="43">
        <v>6.03</v>
      </c>
      <c r="C775" s="43"/>
      <c r="D775" s="43">
        <v>72.569999999999993</v>
      </c>
      <c r="E775" s="43"/>
      <c r="F775" s="43">
        <v>7.55</v>
      </c>
      <c r="H775" s="12">
        <v>30</v>
      </c>
      <c r="I775" s="1">
        <v>50</v>
      </c>
      <c r="J775" s="2">
        <f t="shared" si="201"/>
        <v>19.735469613259674</v>
      </c>
      <c r="K775" s="2">
        <f t="shared" si="202"/>
        <v>40.896402266288945</v>
      </c>
      <c r="L775" s="2">
        <f t="shared" ref="L775:L838" si="203">AVERAGE(F411:F775)</f>
        <v>17.869476552917899</v>
      </c>
      <c r="P775" s="1"/>
      <c r="Q775" s="1"/>
    </row>
    <row r="776" spans="1:17" hidden="1" x14ac:dyDescent="0.3">
      <c r="A776" s="37">
        <v>43690</v>
      </c>
      <c r="B776" s="43">
        <v>6.18</v>
      </c>
      <c r="C776" s="43"/>
      <c r="D776" s="43">
        <v>45.99</v>
      </c>
      <c r="E776" s="43"/>
      <c r="F776" s="43">
        <v>14.91</v>
      </c>
      <c r="H776" s="12">
        <v>30</v>
      </c>
      <c r="I776" s="1">
        <v>50</v>
      </c>
      <c r="J776" s="2">
        <f t="shared" si="201"/>
        <v>19.732099447513818</v>
      </c>
      <c r="K776" s="2">
        <f t="shared" si="202"/>
        <v>40.81351274787535</v>
      </c>
      <c r="L776" s="2">
        <f t="shared" si="203"/>
        <v>17.895650868776784</v>
      </c>
      <c r="P776" s="1"/>
      <c r="Q776" s="1"/>
    </row>
    <row r="777" spans="1:17" hidden="1" x14ac:dyDescent="0.3">
      <c r="A777" s="37">
        <v>43691</v>
      </c>
      <c r="B777" s="43">
        <v>9.9600000000000009</v>
      </c>
      <c r="C777" s="43"/>
      <c r="D777" s="43">
        <v>48.26</v>
      </c>
      <c r="E777" s="43"/>
      <c r="F777" s="43">
        <v>20.04</v>
      </c>
      <c r="H777" s="12">
        <v>30</v>
      </c>
      <c r="I777" s="1">
        <v>50</v>
      </c>
      <c r="J777" s="2">
        <f t="shared" si="201"/>
        <v>19.740662983425423</v>
      </c>
      <c r="K777" s="2">
        <f t="shared" si="202"/>
        <v>40.783456090651555</v>
      </c>
      <c r="L777" s="2">
        <f t="shared" si="203"/>
        <v>17.941250220079123</v>
      </c>
      <c r="P777" s="1"/>
      <c r="Q777" s="1"/>
    </row>
    <row r="778" spans="1:17" hidden="1" x14ac:dyDescent="0.3">
      <c r="A778" s="37">
        <v>43692</v>
      </c>
      <c r="B778" s="43">
        <v>13.41</v>
      </c>
      <c r="C778" s="43"/>
      <c r="D778" s="43">
        <v>55.18</v>
      </c>
      <c r="E778" s="43"/>
      <c r="F778" s="43">
        <v>18.170000000000002</v>
      </c>
      <c r="H778" s="12">
        <v>30</v>
      </c>
      <c r="I778" s="1">
        <v>50</v>
      </c>
      <c r="J778" s="2">
        <f t="shared" si="201"/>
        <v>19.749419889502771</v>
      </c>
      <c r="K778" s="2">
        <f t="shared" si="202"/>
        <v>40.647988668555243</v>
      </c>
      <c r="L778" s="2">
        <f t="shared" si="203"/>
        <v>17.963928523944936</v>
      </c>
      <c r="P778" s="1"/>
      <c r="Q778" s="1"/>
    </row>
    <row r="779" spans="1:17" hidden="1" x14ac:dyDescent="0.3">
      <c r="A779" s="37">
        <v>43693</v>
      </c>
      <c r="B779" s="43">
        <v>12.91</v>
      </c>
      <c r="C779" s="43"/>
      <c r="D779" s="43">
        <v>74.34</v>
      </c>
      <c r="E779" s="43"/>
      <c r="F779" s="43">
        <v>19.16</v>
      </c>
      <c r="H779" s="12">
        <v>30</v>
      </c>
      <c r="I779" s="1">
        <v>50</v>
      </c>
      <c r="J779" s="2">
        <f t="shared" si="201"/>
        <v>19.739917127071831</v>
      </c>
      <c r="K779" s="2">
        <f t="shared" si="202"/>
        <v>40.504787535410763</v>
      </c>
      <c r="L779" s="2">
        <f t="shared" si="203"/>
        <v>17.979572273944932</v>
      </c>
      <c r="P779" s="1"/>
      <c r="Q779" s="1"/>
    </row>
    <row r="780" spans="1:17" hidden="1" x14ac:dyDescent="0.3">
      <c r="A780" s="37">
        <v>43694</v>
      </c>
      <c r="B780" s="43">
        <v>18.54</v>
      </c>
      <c r="C780" s="43"/>
      <c r="D780" s="43">
        <v>48.52</v>
      </c>
      <c r="E780" s="43"/>
      <c r="F780" s="43">
        <v>20.58</v>
      </c>
      <c r="H780" s="12">
        <v>30</v>
      </c>
      <c r="I780" s="1">
        <v>50</v>
      </c>
      <c r="J780" s="2">
        <f t="shared" si="201"/>
        <v>19.73726519337017</v>
      </c>
      <c r="K780" s="2">
        <f t="shared" si="202"/>
        <v>40.512521246458924</v>
      </c>
      <c r="L780" s="2">
        <f t="shared" si="203"/>
        <v>17.9739567633119</v>
      </c>
      <c r="P780" s="1"/>
      <c r="Q780" s="1"/>
    </row>
    <row r="781" spans="1:17" hidden="1" x14ac:dyDescent="0.3">
      <c r="A781" s="37">
        <v>43695</v>
      </c>
      <c r="B781" s="43">
        <v>19.079999999999998</v>
      </c>
      <c r="C781" s="43"/>
      <c r="D781" s="43">
        <v>39.39</v>
      </c>
      <c r="E781" s="43"/>
      <c r="F781" s="43">
        <v>16.62</v>
      </c>
      <c r="H781" s="12">
        <v>30</v>
      </c>
      <c r="I781" s="1">
        <v>50</v>
      </c>
      <c r="J781" s="2">
        <f t="shared" si="201"/>
        <v>19.73834254143647</v>
      </c>
      <c r="K781" s="2">
        <f t="shared" si="202"/>
        <v>40.510028328611902</v>
      </c>
      <c r="L781" s="2">
        <f t="shared" si="203"/>
        <v>17.962704445062641</v>
      </c>
      <c r="P781" s="1"/>
      <c r="Q781" s="1"/>
    </row>
    <row r="782" spans="1:17" hidden="1" x14ac:dyDescent="0.3">
      <c r="A782" s="37">
        <v>43696</v>
      </c>
      <c r="B782" s="43">
        <v>42.89</v>
      </c>
      <c r="C782" s="43"/>
      <c r="D782" s="43">
        <v>76.7</v>
      </c>
      <c r="E782" s="43"/>
      <c r="F782" s="43">
        <v>47.06</v>
      </c>
      <c r="H782" s="12">
        <v>30</v>
      </c>
      <c r="I782" s="1">
        <v>50</v>
      </c>
      <c r="J782" s="2">
        <f t="shared" si="201"/>
        <v>19.800552486187854</v>
      </c>
      <c r="K782" s="2">
        <f t="shared" si="202"/>
        <v>40.651501416430591</v>
      </c>
      <c r="L782" s="2">
        <f t="shared" si="203"/>
        <v>18.055275966658421</v>
      </c>
      <c r="P782" s="1"/>
      <c r="Q782" s="1"/>
    </row>
    <row r="783" spans="1:17" hidden="1" x14ac:dyDescent="0.3">
      <c r="A783" s="37">
        <v>43697</v>
      </c>
      <c r="B783" s="43">
        <v>12.2</v>
      </c>
      <c r="C783" s="43"/>
      <c r="D783" s="43">
        <v>78.92</v>
      </c>
      <c r="E783" s="43"/>
      <c r="F783" s="43">
        <v>9.6999999999999993</v>
      </c>
      <c r="H783" s="12">
        <v>30</v>
      </c>
      <c r="I783" s="1">
        <v>50</v>
      </c>
      <c r="J783" s="2">
        <f t="shared" si="201"/>
        <v>19.800165745856361</v>
      </c>
      <c r="K783" s="2">
        <f t="shared" si="202"/>
        <v>40.786628895184137</v>
      </c>
      <c r="L783" s="2">
        <f t="shared" si="203"/>
        <v>18.044443900634683</v>
      </c>
      <c r="P783" s="1"/>
      <c r="Q783" s="1"/>
    </row>
    <row r="784" spans="1:17" hidden="1" x14ac:dyDescent="0.3">
      <c r="A784" s="37">
        <v>43698</v>
      </c>
      <c r="B784" s="43">
        <v>14.11</v>
      </c>
      <c r="C784" s="43"/>
      <c r="D784" s="43">
        <v>41.22</v>
      </c>
      <c r="E784" s="43"/>
      <c r="F784" s="43">
        <v>10.51</v>
      </c>
      <c r="H784" s="12">
        <v>30</v>
      </c>
      <c r="I784" s="1">
        <v>50</v>
      </c>
      <c r="J784" s="2">
        <f t="shared" si="201"/>
        <v>19.804116022099453</v>
      </c>
      <c r="K784" s="2">
        <f t="shared" si="202"/>
        <v>40.783456090651562</v>
      </c>
      <c r="L784" s="2">
        <f t="shared" si="203"/>
        <v>18.044741360039563</v>
      </c>
      <c r="P784" s="1"/>
      <c r="Q784" s="1"/>
    </row>
    <row r="785" spans="1:17" hidden="1" x14ac:dyDescent="0.3">
      <c r="A785" s="37">
        <v>43699</v>
      </c>
      <c r="B785" s="43">
        <v>18.61</v>
      </c>
      <c r="C785" s="43"/>
      <c r="D785" s="43">
        <v>44.81</v>
      </c>
      <c r="E785" s="43"/>
      <c r="F785" s="43">
        <v>13.74</v>
      </c>
      <c r="H785" s="12">
        <v>30</v>
      </c>
      <c r="I785" s="1">
        <v>50</v>
      </c>
      <c r="J785" s="2">
        <f t="shared" si="201"/>
        <v>19.816961325966854</v>
      </c>
      <c r="K785" s="2">
        <f t="shared" si="202"/>
        <v>40.794900849858358</v>
      </c>
      <c r="L785" s="2">
        <f t="shared" si="203"/>
        <v>18.047723275634684</v>
      </c>
      <c r="P785" s="1"/>
      <c r="Q785" s="1"/>
    </row>
    <row r="786" spans="1:17" hidden="1" x14ac:dyDescent="0.3">
      <c r="A786" s="37">
        <v>43700</v>
      </c>
      <c r="B786" s="43">
        <v>33.28</v>
      </c>
      <c r="C786" s="43"/>
      <c r="D786" s="43">
        <v>27.78</v>
      </c>
      <c r="E786" s="43"/>
      <c r="F786" s="43">
        <v>29.32</v>
      </c>
      <c r="H786" s="12">
        <v>30</v>
      </c>
      <c r="I786" s="1">
        <v>50</v>
      </c>
      <c r="J786" s="2">
        <f t="shared" si="201"/>
        <v>19.853038674033151</v>
      </c>
      <c r="K786" s="2">
        <f t="shared" si="202"/>
        <v>40.787960339943346</v>
      </c>
      <c r="L786" s="2">
        <f t="shared" si="203"/>
        <v>18.078158045252223</v>
      </c>
      <c r="P786" s="1"/>
      <c r="Q786" s="1"/>
    </row>
    <row r="787" spans="1:17" hidden="1" x14ac:dyDescent="0.3">
      <c r="A787" s="37">
        <v>43701</v>
      </c>
      <c r="B787" s="43">
        <v>24.29</v>
      </c>
      <c r="C787" s="43"/>
      <c r="D787" s="43">
        <v>80.260000000000005</v>
      </c>
      <c r="E787" s="43"/>
      <c r="F787" s="43">
        <v>28.62</v>
      </c>
      <c r="H787" s="12">
        <v>30</v>
      </c>
      <c r="I787" s="1">
        <v>50</v>
      </c>
      <c r="J787" s="2">
        <f t="shared" si="201"/>
        <v>19.86193370165746</v>
      </c>
      <c r="K787" s="2">
        <f t="shared" si="202"/>
        <v>40.939206798866856</v>
      </c>
      <c r="L787" s="2">
        <f t="shared" si="203"/>
        <v>18.110406308110782</v>
      </c>
      <c r="P787" s="1"/>
      <c r="Q787" s="1"/>
    </row>
    <row r="788" spans="1:17" hidden="1" x14ac:dyDescent="0.3">
      <c r="A788" s="37">
        <v>43702</v>
      </c>
      <c r="B788" s="43">
        <v>28.41</v>
      </c>
      <c r="C788" s="43"/>
      <c r="D788" s="43">
        <v>44.1</v>
      </c>
      <c r="E788" s="43"/>
      <c r="F788" s="43">
        <v>29.67</v>
      </c>
      <c r="H788" s="12">
        <v>30</v>
      </c>
      <c r="I788" s="1">
        <v>50</v>
      </c>
      <c r="J788" s="2">
        <f t="shared" si="201"/>
        <v>19.881795580110499</v>
      </c>
      <c r="K788" s="2">
        <f t="shared" si="202"/>
        <v>41.001444759206805</v>
      </c>
      <c r="L788" s="2">
        <f t="shared" si="203"/>
        <v>18.150280240685792</v>
      </c>
      <c r="P788" s="1"/>
      <c r="Q788" s="1"/>
    </row>
    <row r="789" spans="1:17" hidden="1" x14ac:dyDescent="0.3">
      <c r="A789" s="37">
        <v>43703</v>
      </c>
      <c r="B789" s="43">
        <v>30.87</v>
      </c>
      <c r="C789" s="43"/>
      <c r="D789" s="43">
        <v>32.18</v>
      </c>
      <c r="E789" s="43"/>
      <c r="F789" s="43">
        <v>27.7</v>
      </c>
      <c r="H789" s="12">
        <v>30</v>
      </c>
      <c r="I789" s="1">
        <v>50</v>
      </c>
      <c r="J789" s="2">
        <f t="shared" si="201"/>
        <v>19.933646408839781</v>
      </c>
      <c r="K789" s="2">
        <f t="shared" si="202"/>
        <v>41.051671388101987</v>
      </c>
      <c r="L789" s="2">
        <f t="shared" si="203"/>
        <v>18.205776822040885</v>
      </c>
      <c r="P789" s="1"/>
      <c r="Q789" s="1"/>
    </row>
    <row r="790" spans="1:17" hidden="1" x14ac:dyDescent="0.3">
      <c r="A790" s="37">
        <v>43704</v>
      </c>
      <c r="B790" s="43">
        <v>19.440000000000001</v>
      </c>
      <c r="C790" s="43"/>
      <c r="D790" s="43">
        <v>20.100000000000001</v>
      </c>
      <c r="E790" s="43"/>
      <c r="F790" s="43">
        <v>21.65</v>
      </c>
      <c r="H790" s="12">
        <v>30</v>
      </c>
      <c r="I790" s="1">
        <v>50</v>
      </c>
      <c r="J790" s="2">
        <f t="shared" si="201"/>
        <v>19.950441988950281</v>
      </c>
      <c r="K790" s="2">
        <f t="shared" si="202"/>
        <v>41.044674220963181</v>
      </c>
      <c r="L790" s="2">
        <f t="shared" si="203"/>
        <v>18.235552714721393</v>
      </c>
      <c r="P790" s="1"/>
      <c r="Q790" s="1"/>
    </row>
    <row r="791" spans="1:17" hidden="1" x14ac:dyDescent="0.3">
      <c r="A791" s="37">
        <v>43705</v>
      </c>
      <c r="B791" s="43">
        <v>18.170000000000002</v>
      </c>
      <c r="C791" s="43"/>
      <c r="D791" s="43">
        <v>30.93</v>
      </c>
      <c r="E791" s="43"/>
      <c r="F791" s="43">
        <v>24.93</v>
      </c>
      <c r="H791" s="12">
        <v>30</v>
      </c>
      <c r="I791" s="1">
        <v>50</v>
      </c>
      <c r="J791" s="2">
        <f t="shared" si="201"/>
        <v>19.948977900552489</v>
      </c>
      <c r="K791" s="2">
        <f t="shared" si="202"/>
        <v>41.066572237960344</v>
      </c>
      <c r="L791" s="2">
        <f t="shared" si="203"/>
        <v>18.270663440487965</v>
      </c>
      <c r="P791" s="1"/>
      <c r="Q791" s="1"/>
    </row>
    <row r="792" spans="1:17" hidden="1" x14ac:dyDescent="0.3">
      <c r="A792" s="37">
        <v>43706</v>
      </c>
      <c r="B792" s="43">
        <v>27.9</v>
      </c>
      <c r="C792" s="43"/>
      <c r="D792" s="43">
        <v>38.6</v>
      </c>
      <c r="E792" s="43"/>
      <c r="F792" s="43">
        <v>25.51</v>
      </c>
      <c r="H792" s="12">
        <v>30</v>
      </c>
      <c r="I792" s="1">
        <v>50</v>
      </c>
      <c r="J792" s="2">
        <f t="shared" si="201"/>
        <v>19.986270718232046</v>
      </c>
      <c r="K792" s="2">
        <f t="shared" si="202"/>
        <v>41.079206798866856</v>
      </c>
      <c r="L792" s="2">
        <f t="shared" si="203"/>
        <v>18.30138726178701</v>
      </c>
      <c r="P792" s="1"/>
      <c r="Q792" s="1"/>
    </row>
    <row r="793" spans="1:17" hidden="1" x14ac:dyDescent="0.3">
      <c r="A793" s="37">
        <v>43707</v>
      </c>
      <c r="B793" s="43">
        <v>13.04</v>
      </c>
      <c r="C793" s="43"/>
      <c r="D793" s="43">
        <v>7.98</v>
      </c>
      <c r="E793" s="43"/>
      <c r="F793" s="43">
        <v>6.68</v>
      </c>
      <c r="H793" s="12">
        <v>30</v>
      </c>
      <c r="I793" s="1">
        <v>50</v>
      </c>
      <c r="J793" s="2">
        <f t="shared" si="201"/>
        <v>19.965718232044203</v>
      </c>
      <c r="K793" s="2">
        <f t="shared" si="202"/>
        <v>40.987053824362604</v>
      </c>
      <c r="L793" s="2">
        <f t="shared" si="203"/>
        <v>18.268033276458951</v>
      </c>
      <c r="P793" s="1"/>
      <c r="Q793" s="1"/>
    </row>
    <row r="794" spans="1:17" hidden="1" x14ac:dyDescent="0.3">
      <c r="A794" s="37">
        <v>43708</v>
      </c>
      <c r="B794" s="43">
        <v>8.67</v>
      </c>
      <c r="C794" s="43"/>
      <c r="D794" s="43">
        <v>6.42</v>
      </c>
      <c r="E794" s="43"/>
      <c r="F794" s="43">
        <v>4.4000000000000004</v>
      </c>
      <c r="H794" s="12">
        <v>30</v>
      </c>
      <c r="I794" s="1">
        <v>50</v>
      </c>
      <c r="J794" s="2">
        <f t="shared" si="201"/>
        <v>19.896795580110499</v>
      </c>
      <c r="K794" s="2">
        <f t="shared" si="202"/>
        <v>40.841784702549582</v>
      </c>
      <c r="L794" s="2">
        <f t="shared" si="203"/>
        <v>18.210706042697002</v>
      </c>
      <c r="P794" s="1"/>
      <c r="Q794" s="1"/>
    </row>
    <row r="795" spans="1:17" hidden="1" x14ac:dyDescent="0.3">
      <c r="A795" s="37">
        <v>43709</v>
      </c>
      <c r="B795" s="43">
        <v>9.4600000000000009</v>
      </c>
      <c r="C795" s="43"/>
      <c r="D795" s="43">
        <v>21.85</v>
      </c>
      <c r="E795" s="43"/>
      <c r="F795" s="43">
        <v>8.9600000000000009</v>
      </c>
      <c r="H795" s="12">
        <v>30</v>
      </c>
      <c r="I795" s="1">
        <v>50</v>
      </c>
      <c r="J795" s="2">
        <f t="shared" si="201"/>
        <v>19.860607734806635</v>
      </c>
      <c r="K795" s="2">
        <f t="shared" si="202"/>
        <v>40.805099150141643</v>
      </c>
      <c r="L795" s="2">
        <f t="shared" si="203"/>
        <v>18.173354074760965</v>
      </c>
      <c r="P795" s="1"/>
      <c r="Q795" s="1"/>
    </row>
    <row r="796" spans="1:17" hidden="1" x14ac:dyDescent="0.3">
      <c r="A796" s="37">
        <v>43710</v>
      </c>
      <c r="B796" s="43">
        <v>12.77</v>
      </c>
      <c r="C796" s="43"/>
      <c r="D796" s="43">
        <v>40.99</v>
      </c>
      <c r="E796" s="43"/>
      <c r="F796" s="43">
        <v>13.97</v>
      </c>
      <c r="H796" s="12">
        <v>30</v>
      </c>
      <c r="I796" s="1">
        <v>50</v>
      </c>
      <c r="J796" s="2">
        <f t="shared" si="201"/>
        <v>19.866408839779012</v>
      </c>
      <c r="K796" s="2">
        <f t="shared" si="202"/>
        <v>40.874957507082158</v>
      </c>
      <c r="L796" s="2">
        <f t="shared" si="203"/>
        <v>18.184583975024733</v>
      </c>
      <c r="P796" s="1"/>
      <c r="Q796" s="1"/>
    </row>
    <row r="797" spans="1:17" hidden="1" x14ac:dyDescent="0.3">
      <c r="A797" s="37">
        <v>43711</v>
      </c>
      <c r="B797" s="43">
        <v>12.42</v>
      </c>
      <c r="C797" s="43"/>
      <c r="D797" s="43">
        <v>60.14</v>
      </c>
      <c r="E797" s="43"/>
      <c r="F797" s="43">
        <v>12.71</v>
      </c>
      <c r="H797" s="12">
        <v>30</v>
      </c>
      <c r="I797" s="1">
        <v>50</v>
      </c>
      <c r="J797" s="2">
        <f t="shared" si="201"/>
        <v>19.86602209944752</v>
      </c>
      <c r="K797" s="2">
        <f t="shared" si="202"/>
        <v>41.008073654390934</v>
      </c>
      <c r="L797" s="2">
        <f t="shared" si="203"/>
        <v>18.185416463484998</v>
      </c>
      <c r="P797" s="1"/>
      <c r="Q797" s="1"/>
    </row>
    <row r="798" spans="1:17" hidden="1" x14ac:dyDescent="0.3">
      <c r="A798" s="37">
        <v>43712</v>
      </c>
      <c r="B798" s="43">
        <v>22.45</v>
      </c>
      <c r="C798" s="43"/>
      <c r="D798" s="43">
        <v>67.87</v>
      </c>
      <c r="E798" s="43"/>
      <c r="F798" s="43">
        <v>21.25</v>
      </c>
      <c r="H798" s="12">
        <v>30</v>
      </c>
      <c r="I798" s="1">
        <v>50</v>
      </c>
      <c r="J798" s="2">
        <f t="shared" si="201"/>
        <v>19.910331491712711</v>
      </c>
      <c r="K798" s="2">
        <f t="shared" si="202"/>
        <v>41.18308781869689</v>
      </c>
      <c r="L798" s="2">
        <f t="shared" si="203"/>
        <v>18.227486035690738</v>
      </c>
      <c r="P798" s="1"/>
      <c r="Q798" s="1"/>
    </row>
    <row r="799" spans="1:17" hidden="1" x14ac:dyDescent="0.3">
      <c r="A799" s="37">
        <v>43713</v>
      </c>
      <c r="B799" s="43">
        <v>27.21</v>
      </c>
      <c r="C799" s="43"/>
      <c r="D799" s="43">
        <v>63.4</v>
      </c>
      <c r="E799" s="43"/>
      <c r="F799" s="43">
        <v>20.149999999999999</v>
      </c>
      <c r="H799" s="12">
        <v>30</v>
      </c>
      <c r="I799" s="1">
        <v>50</v>
      </c>
      <c r="J799" s="2">
        <f t="shared" si="201"/>
        <v>19.959226519337022</v>
      </c>
      <c r="K799" s="2">
        <f t="shared" si="202"/>
        <v>41.335609065155808</v>
      </c>
      <c r="L799" s="2">
        <f t="shared" si="203"/>
        <v>18.259276858926807</v>
      </c>
      <c r="P799" s="1"/>
      <c r="Q799" s="1"/>
    </row>
    <row r="800" spans="1:17" hidden="1" x14ac:dyDescent="0.3">
      <c r="A800" s="37">
        <v>43714</v>
      </c>
      <c r="B800" s="43">
        <v>86.7</v>
      </c>
      <c r="C800" s="43"/>
      <c r="D800" s="43">
        <v>149.9</v>
      </c>
      <c r="E800" s="43"/>
      <c r="F800" s="43">
        <v>73.19</v>
      </c>
      <c r="H800" s="12">
        <v>30</v>
      </c>
      <c r="I800" s="1">
        <v>50</v>
      </c>
      <c r="J800" s="2">
        <f t="shared" si="201"/>
        <v>20.160303867403318</v>
      </c>
      <c r="K800" s="2">
        <f t="shared" si="202"/>
        <v>41.699915014164304</v>
      </c>
      <c r="L800" s="2">
        <f t="shared" si="203"/>
        <v>18.446735074390041</v>
      </c>
      <c r="P800" s="1"/>
      <c r="Q800" s="1"/>
    </row>
    <row r="801" spans="1:17" hidden="1" x14ac:dyDescent="0.3">
      <c r="A801" s="37">
        <v>43715</v>
      </c>
      <c r="B801" s="43">
        <v>21.29</v>
      </c>
      <c r="C801" s="43"/>
      <c r="D801" s="43">
        <v>26.8</v>
      </c>
      <c r="E801" s="43"/>
      <c r="F801" s="43">
        <v>20.36</v>
      </c>
      <c r="H801" s="12">
        <v>30</v>
      </c>
      <c r="I801" s="1">
        <v>50</v>
      </c>
      <c r="J801" s="2">
        <f t="shared" si="201"/>
        <v>20.182569060773485</v>
      </c>
      <c r="K801" s="2">
        <f t="shared" si="202"/>
        <v>41.739688385269119</v>
      </c>
      <c r="L801" s="2">
        <f t="shared" si="203"/>
        <v>18.476820855794593</v>
      </c>
      <c r="P801" s="1"/>
      <c r="Q801" s="1"/>
    </row>
    <row r="802" spans="1:17" hidden="1" x14ac:dyDescent="0.3">
      <c r="A802" s="37">
        <v>43716</v>
      </c>
      <c r="B802" s="43">
        <v>8.98</v>
      </c>
      <c r="C802" s="43"/>
      <c r="D802" s="43">
        <v>12.26</v>
      </c>
      <c r="E802" s="43"/>
      <c r="F802" s="43">
        <v>7.66</v>
      </c>
      <c r="H802" s="12">
        <v>30</v>
      </c>
      <c r="I802" s="1">
        <v>50</v>
      </c>
      <c r="J802" s="2">
        <f t="shared" si="201"/>
        <v>20.171906077348069</v>
      </c>
      <c r="K802" s="2">
        <f t="shared" si="202"/>
        <v>41.737223796033994</v>
      </c>
      <c r="L802" s="2">
        <f t="shared" si="203"/>
        <v>18.462966219296074</v>
      </c>
      <c r="P802" s="1"/>
      <c r="Q802" s="1"/>
    </row>
    <row r="803" spans="1:17" hidden="1" x14ac:dyDescent="0.3">
      <c r="A803" s="37">
        <v>43717</v>
      </c>
      <c r="B803" s="43">
        <v>13.87</v>
      </c>
      <c r="C803" s="43"/>
      <c r="D803" s="43">
        <v>24.06</v>
      </c>
      <c r="E803" s="43"/>
      <c r="F803" s="43">
        <v>16.670000000000002</v>
      </c>
      <c r="H803" s="12">
        <v>30</v>
      </c>
      <c r="I803" s="1">
        <v>50</v>
      </c>
      <c r="J803" s="2">
        <f t="shared" si="201"/>
        <v>20.188093922651937</v>
      </c>
      <c r="K803" s="2">
        <f t="shared" si="202"/>
        <v>41.710538243626061</v>
      </c>
      <c r="L803" s="2">
        <f t="shared" si="203"/>
        <v>18.474926384149359</v>
      </c>
      <c r="P803" s="1"/>
      <c r="Q803" s="1"/>
    </row>
    <row r="804" spans="1:17" hidden="1" x14ac:dyDescent="0.3">
      <c r="A804" s="37">
        <v>43718</v>
      </c>
      <c r="B804" s="43">
        <v>23.43</v>
      </c>
      <c r="C804" s="43"/>
      <c r="D804" s="43">
        <v>28.36</v>
      </c>
      <c r="E804" s="43"/>
      <c r="F804" s="43">
        <v>21.65</v>
      </c>
      <c r="H804" s="12">
        <v>30</v>
      </c>
      <c r="I804" s="1">
        <v>50</v>
      </c>
      <c r="J804" s="2">
        <f t="shared" si="201"/>
        <v>20.221408839779009</v>
      </c>
      <c r="K804" s="2">
        <f t="shared" si="202"/>
        <v>41.385495750708216</v>
      </c>
      <c r="L804" s="2">
        <f t="shared" si="203"/>
        <v>18.501087431379823</v>
      </c>
      <c r="P804" s="1"/>
      <c r="Q804" s="1"/>
    </row>
    <row r="805" spans="1:17" hidden="1" x14ac:dyDescent="0.3">
      <c r="A805" s="37">
        <v>43719</v>
      </c>
      <c r="B805" s="43">
        <v>21.55</v>
      </c>
      <c r="C805" s="43"/>
      <c r="D805" s="43">
        <v>34.479999999999997</v>
      </c>
      <c r="E805" s="43"/>
      <c r="F805" s="43">
        <v>18.93</v>
      </c>
      <c r="H805" s="12">
        <v>30</v>
      </c>
      <c r="I805" s="1">
        <v>50</v>
      </c>
      <c r="J805" s="2">
        <f t="shared" si="201"/>
        <v>20.229917127071825</v>
      </c>
      <c r="K805" s="2">
        <f t="shared" si="202"/>
        <v>41.374844192634562</v>
      </c>
      <c r="L805" s="2">
        <f t="shared" si="203"/>
        <v>18.526311998639962</v>
      </c>
      <c r="P805" s="1"/>
      <c r="Q805" s="1"/>
    </row>
    <row r="806" spans="1:17" hidden="1" x14ac:dyDescent="0.3">
      <c r="A806" s="37">
        <v>43720</v>
      </c>
      <c r="B806" s="43">
        <v>19.010000000000002</v>
      </c>
      <c r="C806" s="43"/>
      <c r="D806" s="43">
        <v>46.38</v>
      </c>
      <c r="E806" s="43"/>
      <c r="F806" s="43">
        <v>20.149999999999999</v>
      </c>
      <c r="H806" s="12">
        <v>30</v>
      </c>
      <c r="I806" s="1">
        <v>50</v>
      </c>
      <c r="J806" s="2">
        <f t="shared" si="201"/>
        <v>20.208674033149176</v>
      </c>
      <c r="K806" s="2">
        <f t="shared" si="202"/>
        <v>41.216430594900849</v>
      </c>
      <c r="L806" s="2">
        <f t="shared" si="203"/>
        <v>18.532020367004616</v>
      </c>
      <c r="P806" s="1"/>
      <c r="Q806" s="1"/>
    </row>
    <row r="807" spans="1:17" hidden="1" x14ac:dyDescent="0.3">
      <c r="A807" s="37">
        <v>43721</v>
      </c>
      <c r="B807" s="43">
        <v>35.15</v>
      </c>
      <c r="C807" s="43"/>
      <c r="D807" s="43">
        <v>45.42</v>
      </c>
      <c r="E807" s="43"/>
      <c r="F807" s="43">
        <v>30.18</v>
      </c>
      <c r="H807" s="12">
        <v>30</v>
      </c>
      <c r="I807" s="1">
        <v>50</v>
      </c>
      <c r="J807" s="2">
        <f t="shared" si="201"/>
        <v>20.24983425414365</v>
      </c>
      <c r="K807" s="2">
        <f t="shared" si="202"/>
        <v>41.197563739376761</v>
      </c>
      <c r="L807" s="2">
        <f t="shared" si="203"/>
        <v>18.532490551228161</v>
      </c>
      <c r="P807" s="1"/>
      <c r="Q807" s="1"/>
    </row>
    <row r="808" spans="1:17" hidden="1" x14ac:dyDescent="0.3">
      <c r="A808" s="37">
        <v>43722</v>
      </c>
      <c r="B808" s="43">
        <v>23.85</v>
      </c>
      <c r="C808" s="43"/>
      <c r="D808" s="43">
        <v>40.92</v>
      </c>
      <c r="E808" s="43"/>
      <c r="F808" s="43">
        <v>24.68</v>
      </c>
      <c r="H808" s="12">
        <v>30</v>
      </c>
      <c r="I808" s="1">
        <v>50</v>
      </c>
      <c r="J808" s="2">
        <f t="shared" si="201"/>
        <v>20.262403314917133</v>
      </c>
      <c r="K808" s="2">
        <f t="shared" si="202"/>
        <v>41.083286118980162</v>
      </c>
      <c r="L808" s="2">
        <f t="shared" si="203"/>
        <v>18.540943932781079</v>
      </c>
      <c r="P808" s="1"/>
      <c r="Q808" s="1"/>
    </row>
    <row r="809" spans="1:17" hidden="1" x14ac:dyDescent="0.3">
      <c r="A809" s="37">
        <v>43723</v>
      </c>
      <c r="B809" s="43">
        <v>14.53</v>
      </c>
      <c r="C809" s="43"/>
      <c r="D809" s="43">
        <v>28.74</v>
      </c>
      <c r="E809" s="43"/>
      <c r="F809" s="43">
        <v>19.25</v>
      </c>
      <c r="H809" s="12">
        <v>30</v>
      </c>
      <c r="I809" s="1">
        <v>50</v>
      </c>
      <c r="J809" s="2">
        <f t="shared" si="201"/>
        <v>20.224392265193373</v>
      </c>
      <c r="K809" s="2">
        <f t="shared" si="202"/>
        <v>40.862492917847021</v>
      </c>
      <c r="L809" s="2">
        <f t="shared" si="203"/>
        <v>18.518361213526216</v>
      </c>
      <c r="P809" s="1"/>
      <c r="Q809" s="1"/>
    </row>
    <row r="810" spans="1:17" hidden="1" x14ac:dyDescent="0.3">
      <c r="A810" s="37">
        <v>43724</v>
      </c>
      <c r="B810" s="43">
        <v>27.96</v>
      </c>
      <c r="C810" s="43"/>
      <c r="D810" s="43">
        <v>73.959999999999994</v>
      </c>
      <c r="E810" s="43"/>
      <c r="F810" s="43">
        <v>26.96</v>
      </c>
      <c r="H810" s="12">
        <v>30</v>
      </c>
      <c r="I810" s="1">
        <v>50</v>
      </c>
      <c r="J810" s="2">
        <f t="shared" si="201"/>
        <v>20.219723756906085</v>
      </c>
      <c r="K810" s="2">
        <f t="shared" si="202"/>
        <v>40.990963172804527</v>
      </c>
      <c r="L810" s="2">
        <f t="shared" si="203"/>
        <v>18.507877428907026</v>
      </c>
      <c r="P810" s="1"/>
      <c r="Q810" s="1"/>
    </row>
    <row r="811" spans="1:17" hidden="1" x14ac:dyDescent="0.3">
      <c r="A811" s="37">
        <v>43725</v>
      </c>
      <c r="B811" s="43">
        <v>11.29</v>
      </c>
      <c r="C811" s="43"/>
      <c r="D811" s="43">
        <v>13.77</v>
      </c>
      <c r="E811" s="43"/>
      <c r="F811" s="43">
        <v>13.09</v>
      </c>
      <c r="H811" s="12">
        <v>30</v>
      </c>
      <c r="I811" s="1">
        <v>50</v>
      </c>
      <c r="J811" s="2">
        <f t="shared" si="201"/>
        <v>20.179254143646414</v>
      </c>
      <c r="K811" s="2">
        <f t="shared" si="202"/>
        <v>40.927252124645889</v>
      </c>
      <c r="L811" s="2">
        <f t="shared" si="203"/>
        <v>18.488306434841743</v>
      </c>
      <c r="P811" s="1"/>
      <c r="Q811" s="1"/>
    </row>
    <row r="812" spans="1:17" hidden="1" x14ac:dyDescent="0.3">
      <c r="A812" s="37">
        <v>43726</v>
      </c>
      <c r="B812" s="43">
        <v>11.36</v>
      </c>
      <c r="C812" s="43"/>
      <c r="D812" s="43">
        <v>6.58</v>
      </c>
      <c r="E812" s="43"/>
      <c r="F812" s="43">
        <v>5.77</v>
      </c>
      <c r="H812" s="12">
        <v>30</v>
      </c>
      <c r="I812" s="1">
        <v>50</v>
      </c>
      <c r="J812" s="2">
        <f t="shared" si="201"/>
        <v>20.132817679558016</v>
      </c>
      <c r="K812" s="2">
        <f t="shared" si="202"/>
        <v>40.533399433427761</v>
      </c>
      <c r="L812" s="2">
        <f t="shared" si="203"/>
        <v>18.44046915615727</v>
      </c>
      <c r="P812" s="1"/>
      <c r="Q812" s="1"/>
    </row>
    <row r="813" spans="1:17" hidden="1" x14ac:dyDescent="0.3">
      <c r="A813" s="37">
        <v>43727</v>
      </c>
      <c r="B813" s="43">
        <v>15.9</v>
      </c>
      <c r="C813" s="43"/>
      <c r="D813" s="43">
        <v>13.53</v>
      </c>
      <c r="E813" s="43"/>
      <c r="F813" s="43">
        <v>12.81</v>
      </c>
      <c r="H813" s="12">
        <v>30</v>
      </c>
      <c r="I813" s="1">
        <v>50</v>
      </c>
      <c r="J813" s="2">
        <f t="shared" si="201"/>
        <v>20.090359116022103</v>
      </c>
      <c r="K813" s="2">
        <f t="shared" si="202"/>
        <v>40.16359773371105</v>
      </c>
      <c r="L813" s="2">
        <f t="shared" si="203"/>
        <v>18.378276537462909</v>
      </c>
      <c r="P813" s="1"/>
      <c r="Q813" s="1"/>
    </row>
    <row r="814" spans="1:17" hidden="1" x14ac:dyDescent="0.3">
      <c r="A814" s="37">
        <v>43728</v>
      </c>
      <c r="B814" s="43">
        <v>14.72</v>
      </c>
      <c r="C814" s="43"/>
      <c r="D814" s="43">
        <v>9.41</v>
      </c>
      <c r="E814" s="43"/>
      <c r="F814" s="43">
        <v>9.6199999999999992</v>
      </c>
      <c r="H814" s="12">
        <v>30</v>
      </c>
      <c r="I814" s="1">
        <v>50</v>
      </c>
      <c r="J814" s="2">
        <f t="shared" si="201"/>
        <v>20.063314917127077</v>
      </c>
      <c r="K814" s="2">
        <f t="shared" si="202"/>
        <v>40.129405099150141</v>
      </c>
      <c r="L814" s="2">
        <f t="shared" si="203"/>
        <v>18.3448061389301</v>
      </c>
      <c r="P814" s="1"/>
      <c r="Q814" s="1"/>
    </row>
    <row r="815" spans="1:17" hidden="1" x14ac:dyDescent="0.3">
      <c r="A815" s="37">
        <v>43729</v>
      </c>
      <c r="B815" s="43">
        <v>20.09</v>
      </c>
      <c r="C815" s="43"/>
      <c r="D815" s="43">
        <v>42.59</v>
      </c>
      <c r="E815" s="43"/>
      <c r="F815" s="43">
        <v>17.32</v>
      </c>
      <c r="H815" s="12">
        <v>30</v>
      </c>
      <c r="I815" s="1">
        <v>50</v>
      </c>
      <c r="J815" s="2">
        <f t="shared" ref="J815:J878" si="204">AVERAGE(B451:B815)</f>
        <v>20.060193370165752</v>
      </c>
      <c r="K815" s="2">
        <f t="shared" ref="K815:K878" si="205">AVERAGE(D451:D815)</f>
        <v>40.167762039660055</v>
      </c>
      <c r="L815" s="2">
        <f t="shared" si="203"/>
        <v>18.340427350189579</v>
      </c>
      <c r="P815" s="1"/>
      <c r="Q815" s="1"/>
    </row>
    <row r="816" spans="1:17" hidden="1" x14ac:dyDescent="0.3">
      <c r="A816" s="37">
        <v>43730</v>
      </c>
      <c r="B816" s="43">
        <v>29.55</v>
      </c>
      <c r="C816" s="43"/>
      <c r="D816" s="43">
        <v>50.19</v>
      </c>
      <c r="E816" s="43"/>
      <c r="F816" s="43">
        <v>23.52</v>
      </c>
      <c r="H816" s="12">
        <v>30</v>
      </c>
      <c r="I816" s="1">
        <v>50</v>
      </c>
      <c r="J816" s="2">
        <f t="shared" si="204"/>
        <v>20.072265193370171</v>
      </c>
      <c r="K816" s="2">
        <f t="shared" si="205"/>
        <v>40.211359773371107</v>
      </c>
      <c r="L816" s="2">
        <f t="shared" si="203"/>
        <v>18.337495706602372</v>
      </c>
      <c r="P816" s="1"/>
      <c r="Q816" s="1"/>
    </row>
    <row r="817" spans="1:17" hidden="1" x14ac:dyDescent="0.3">
      <c r="A817" s="37">
        <v>43731</v>
      </c>
      <c r="B817" s="43">
        <v>15</v>
      </c>
      <c r="C817" s="43"/>
      <c r="D817" s="43">
        <v>40.68</v>
      </c>
      <c r="E817" s="43"/>
      <c r="F817" s="43">
        <v>17.37</v>
      </c>
      <c r="H817" s="12">
        <v>30</v>
      </c>
      <c r="I817" s="1">
        <v>50</v>
      </c>
      <c r="J817" s="2">
        <f t="shared" si="204"/>
        <v>20.04121546961327</v>
      </c>
      <c r="K817" s="2">
        <f t="shared" si="205"/>
        <v>40.233569405099153</v>
      </c>
      <c r="L817" s="2">
        <f t="shared" si="203"/>
        <v>18.331020490232444</v>
      </c>
      <c r="P817" s="1"/>
      <c r="Q817" s="1"/>
    </row>
    <row r="818" spans="1:17" hidden="1" x14ac:dyDescent="0.3">
      <c r="A818" s="37">
        <v>43732</v>
      </c>
      <c r="B818" s="43">
        <v>18.43</v>
      </c>
      <c r="C818" s="43"/>
      <c r="D818" s="43">
        <v>42.98</v>
      </c>
      <c r="E818" s="43"/>
      <c r="F818" s="43">
        <v>13.72</v>
      </c>
      <c r="H818" s="12">
        <v>30</v>
      </c>
      <c r="I818" s="1">
        <v>50</v>
      </c>
      <c r="J818" s="2">
        <f t="shared" si="204"/>
        <v>20.050552486187858</v>
      </c>
      <c r="K818" s="2">
        <f t="shared" si="205"/>
        <v>40.316175637393769</v>
      </c>
      <c r="L818" s="2">
        <f t="shared" si="203"/>
        <v>18.327914613212993</v>
      </c>
      <c r="P818" s="1"/>
      <c r="Q818" s="1"/>
    </row>
    <row r="819" spans="1:17" hidden="1" x14ac:dyDescent="0.3">
      <c r="A819" s="37">
        <v>43733</v>
      </c>
      <c r="B819" s="43">
        <v>19.579999999999998</v>
      </c>
      <c r="C819" s="43"/>
      <c r="D819" s="43">
        <v>30.75</v>
      </c>
      <c r="E819" s="43"/>
      <c r="F819" s="43">
        <v>14.18</v>
      </c>
      <c r="H819" s="12">
        <v>30</v>
      </c>
      <c r="I819" s="1">
        <v>50</v>
      </c>
      <c r="J819" s="2">
        <f t="shared" si="204"/>
        <v>20.071132596685096</v>
      </c>
      <c r="K819" s="2">
        <f t="shared" si="205"/>
        <v>40.372606232294615</v>
      </c>
      <c r="L819" s="2">
        <f t="shared" si="203"/>
        <v>18.338673492622821</v>
      </c>
      <c r="P819" s="1"/>
      <c r="Q819" s="1"/>
    </row>
    <row r="820" spans="1:17" hidden="1" x14ac:dyDescent="0.3">
      <c r="A820" s="37">
        <v>43734</v>
      </c>
      <c r="B820" s="43">
        <v>25.02</v>
      </c>
      <c r="C820" s="43"/>
      <c r="D820" s="43">
        <v>37.4</v>
      </c>
      <c r="E820" s="43"/>
      <c r="F820" s="43">
        <v>22.13</v>
      </c>
      <c r="H820" s="12">
        <v>30</v>
      </c>
      <c r="I820" s="1">
        <v>50</v>
      </c>
      <c r="J820" s="2">
        <f t="shared" si="204"/>
        <v>20.103453038674044</v>
      </c>
      <c r="K820" s="2">
        <f t="shared" si="205"/>
        <v>40.439660056657218</v>
      </c>
      <c r="L820" s="2">
        <f t="shared" si="203"/>
        <v>18.371174059305972</v>
      </c>
      <c r="P820" s="1"/>
      <c r="Q820" s="1"/>
    </row>
    <row r="821" spans="1:17" hidden="1" x14ac:dyDescent="0.3">
      <c r="A821" s="37">
        <v>43735</v>
      </c>
      <c r="B821" s="43">
        <v>17.11</v>
      </c>
      <c r="C821" s="43"/>
      <c r="D821" s="43">
        <v>55.61</v>
      </c>
      <c r="E821" s="43"/>
      <c r="F821" s="43">
        <v>25.29</v>
      </c>
      <c r="H821" s="12">
        <v>30</v>
      </c>
      <c r="I821" s="1">
        <v>50</v>
      </c>
      <c r="J821" s="2">
        <f t="shared" si="204"/>
        <v>20.130690607734817</v>
      </c>
      <c r="K821" s="2">
        <f t="shared" si="205"/>
        <v>40.534334277620395</v>
      </c>
      <c r="L821" s="2">
        <f t="shared" si="203"/>
        <v>18.418477074884606</v>
      </c>
      <c r="P821" s="1"/>
      <c r="Q821" s="1"/>
    </row>
    <row r="822" spans="1:17" hidden="1" x14ac:dyDescent="0.3">
      <c r="A822" s="37">
        <v>43736</v>
      </c>
      <c r="B822" s="43">
        <v>20.260000000000002</v>
      </c>
      <c r="C822" s="43"/>
      <c r="D822" s="43">
        <v>67.48</v>
      </c>
      <c r="E822" s="43"/>
      <c r="F822" s="43">
        <v>22.19</v>
      </c>
      <c r="H822" s="12">
        <v>30</v>
      </c>
      <c r="I822" s="1">
        <v>50</v>
      </c>
      <c r="J822" s="2">
        <f t="shared" si="204"/>
        <v>20.147900552486199</v>
      </c>
      <c r="K822" s="2">
        <f t="shared" si="205"/>
        <v>40.4028328611898</v>
      </c>
      <c r="L822" s="2">
        <f t="shared" si="203"/>
        <v>18.449023229681835</v>
      </c>
      <c r="P822" s="1"/>
      <c r="Q822" s="1"/>
    </row>
    <row r="823" spans="1:17" hidden="1" x14ac:dyDescent="0.3">
      <c r="A823" s="37">
        <v>43737</v>
      </c>
      <c r="B823" s="43">
        <v>23.96</v>
      </c>
      <c r="C823" s="43"/>
      <c r="D823" s="43">
        <v>39.57</v>
      </c>
      <c r="E823" s="43"/>
      <c r="F823" s="43">
        <v>23.28</v>
      </c>
      <c r="H823" s="12">
        <v>30</v>
      </c>
      <c r="I823" s="1">
        <v>50</v>
      </c>
      <c r="J823" s="2">
        <f t="shared" si="204"/>
        <v>20.166381215469627</v>
      </c>
      <c r="K823" s="2">
        <f t="shared" si="205"/>
        <v>40.424815864022662</v>
      </c>
      <c r="L823" s="2">
        <f t="shared" si="203"/>
        <v>18.462271692424991</v>
      </c>
      <c r="P823" s="1"/>
      <c r="Q823" s="1"/>
    </row>
    <row r="824" spans="1:17" hidden="1" x14ac:dyDescent="0.3">
      <c r="A824" s="37">
        <v>43738</v>
      </c>
      <c r="B824" s="43">
        <v>23.17</v>
      </c>
      <c r="C824" s="43"/>
      <c r="D824" s="43">
        <v>24.05</v>
      </c>
      <c r="E824" s="43"/>
      <c r="F824" s="43">
        <v>21</v>
      </c>
      <c r="H824" s="12">
        <v>30</v>
      </c>
      <c r="I824" s="1">
        <v>50</v>
      </c>
      <c r="J824" s="2">
        <f t="shared" si="204"/>
        <v>20.186712707182338</v>
      </c>
      <c r="K824" s="2">
        <f t="shared" si="205"/>
        <v>40.449716713881017</v>
      </c>
      <c r="L824" s="2">
        <f t="shared" si="203"/>
        <v>18.479673590504454</v>
      </c>
      <c r="P824" s="1"/>
      <c r="Q824" s="1"/>
    </row>
    <row r="825" spans="1:17" hidden="1" x14ac:dyDescent="0.3">
      <c r="A825" s="37">
        <v>43739</v>
      </c>
      <c r="B825" s="43">
        <v>18.41</v>
      </c>
      <c r="C825" s="43"/>
      <c r="D825" s="43">
        <v>18.850000000000001</v>
      </c>
      <c r="E825" s="43"/>
      <c r="F825" s="43">
        <v>19.899999999999999</v>
      </c>
      <c r="H825" s="12">
        <v>30</v>
      </c>
      <c r="I825" s="1">
        <v>50</v>
      </c>
      <c r="J825" s="2">
        <f t="shared" si="204"/>
        <v>20.18798342541438</v>
      </c>
      <c r="K825" s="2">
        <f t="shared" si="205"/>
        <v>40.466883852691218</v>
      </c>
      <c r="L825" s="2">
        <f t="shared" si="203"/>
        <v>18.504302670623144</v>
      </c>
      <c r="P825" s="1"/>
      <c r="Q825" s="1"/>
    </row>
    <row r="826" spans="1:17" hidden="1" x14ac:dyDescent="0.3">
      <c r="A826" s="37">
        <v>43740</v>
      </c>
      <c r="B826" s="43">
        <v>16.149999999999999</v>
      </c>
      <c r="C826" s="43"/>
      <c r="D826" s="43">
        <v>41.48</v>
      </c>
      <c r="E826" s="43"/>
      <c r="F826" s="43">
        <v>18.61</v>
      </c>
      <c r="H826" s="12">
        <v>30</v>
      </c>
      <c r="I826" s="1">
        <v>50</v>
      </c>
      <c r="J826" s="2">
        <f t="shared" si="204"/>
        <v>20.176104972375704</v>
      </c>
      <c r="K826" s="2">
        <f t="shared" si="205"/>
        <v>40.522181303116149</v>
      </c>
      <c r="L826" s="2">
        <f t="shared" si="203"/>
        <v>18.516795252225521</v>
      </c>
      <c r="P826" s="1"/>
      <c r="Q826" s="1"/>
    </row>
    <row r="827" spans="1:17" hidden="1" x14ac:dyDescent="0.3">
      <c r="A827" s="37">
        <v>43741</v>
      </c>
      <c r="B827" s="43">
        <v>25.58</v>
      </c>
      <c r="C827" s="43"/>
      <c r="D827" s="43">
        <v>91.56</v>
      </c>
      <c r="E827" s="43"/>
      <c r="F827" s="43">
        <v>23.86</v>
      </c>
      <c r="H827" s="12">
        <v>30</v>
      </c>
      <c r="I827" s="1">
        <v>50</v>
      </c>
      <c r="J827" s="2">
        <f t="shared" si="204"/>
        <v>20.181298342541449</v>
      </c>
      <c r="K827" s="2">
        <f t="shared" si="205"/>
        <v>40.699348441926347</v>
      </c>
      <c r="L827" s="2">
        <f t="shared" si="203"/>
        <v>18.53151335311572</v>
      </c>
      <c r="P827" s="1"/>
      <c r="Q827" s="1"/>
    </row>
    <row r="828" spans="1:17" hidden="1" x14ac:dyDescent="0.3">
      <c r="A828" s="37">
        <v>43742</v>
      </c>
      <c r="B828" s="43">
        <v>31.35</v>
      </c>
      <c r="C828" s="43"/>
      <c r="D828" s="43">
        <v>125.36</v>
      </c>
      <c r="E828" s="43"/>
      <c r="F828" s="43">
        <v>38.5</v>
      </c>
      <c r="H828" s="12">
        <v>30</v>
      </c>
      <c r="I828" s="1">
        <v>50</v>
      </c>
      <c r="J828" s="2">
        <f t="shared" si="204"/>
        <v>20.190469613259683</v>
      </c>
      <c r="K828" s="2">
        <f t="shared" si="205"/>
        <v>40.994589235127485</v>
      </c>
      <c r="L828" s="2">
        <f t="shared" si="203"/>
        <v>18.597982195845692</v>
      </c>
      <c r="P828" s="1"/>
      <c r="Q828" s="1"/>
    </row>
    <row r="829" spans="1:17" hidden="1" x14ac:dyDescent="0.3">
      <c r="A829" s="37">
        <v>43743</v>
      </c>
      <c r="B829" s="43">
        <v>28.09</v>
      </c>
      <c r="C829" s="43"/>
      <c r="D829" s="43">
        <v>22.07</v>
      </c>
      <c r="E829" s="43"/>
      <c r="F829" s="43">
        <v>19.04</v>
      </c>
      <c r="H829" s="12">
        <v>30</v>
      </c>
      <c r="I829" s="1">
        <v>50</v>
      </c>
      <c r="J829" s="2">
        <f t="shared" si="204"/>
        <v>20.246381215469626</v>
      </c>
      <c r="K829" s="2">
        <f t="shared" si="205"/>
        <v>41.047818696883859</v>
      </c>
      <c r="L829" s="2">
        <f t="shared" si="203"/>
        <v>18.636528189910972</v>
      </c>
      <c r="P829" s="1"/>
      <c r="Q829" s="1"/>
    </row>
    <row r="830" spans="1:17" hidden="1" x14ac:dyDescent="0.3">
      <c r="A830" s="37">
        <v>43744</v>
      </c>
      <c r="B830" s="43">
        <v>18.309999999999999</v>
      </c>
      <c r="C830" s="43"/>
      <c r="D830" s="43">
        <v>37.950000000000003</v>
      </c>
      <c r="E830" s="43"/>
      <c r="F830" s="43">
        <v>17.98</v>
      </c>
      <c r="H830" s="12">
        <v>30</v>
      </c>
      <c r="I830" s="1">
        <v>50</v>
      </c>
      <c r="J830" s="2">
        <f t="shared" si="204"/>
        <v>20.274751381215484</v>
      </c>
      <c r="K830" s="2">
        <f t="shared" si="205"/>
        <v>41.137082152974507</v>
      </c>
      <c r="L830" s="2">
        <f t="shared" si="203"/>
        <v>18.672729970326404</v>
      </c>
      <c r="P830" s="1"/>
      <c r="Q830" s="1"/>
    </row>
    <row r="831" spans="1:17" hidden="1" x14ac:dyDescent="0.3">
      <c r="A831" s="37">
        <v>43745</v>
      </c>
      <c r="B831" s="43">
        <v>59.02</v>
      </c>
      <c r="C831" s="43"/>
      <c r="D831" s="43">
        <v>90.18</v>
      </c>
      <c r="E831" s="43"/>
      <c r="F831" s="43">
        <v>57.08</v>
      </c>
      <c r="H831" s="12">
        <v>30</v>
      </c>
      <c r="I831" s="1">
        <v>50</v>
      </c>
      <c r="J831" s="2">
        <f t="shared" si="204"/>
        <v>20.405331491712726</v>
      </c>
      <c r="K831" s="2">
        <f t="shared" si="205"/>
        <v>41.338271954674227</v>
      </c>
      <c r="L831" s="2">
        <f t="shared" si="203"/>
        <v>18.816290801186938</v>
      </c>
      <c r="P831" s="1"/>
      <c r="Q831" s="1"/>
    </row>
    <row r="832" spans="1:17" hidden="1" x14ac:dyDescent="0.3">
      <c r="A832" s="37">
        <v>43746</v>
      </c>
      <c r="B832" s="43">
        <v>47.89</v>
      </c>
      <c r="C832" s="43"/>
      <c r="D832" s="43">
        <v>73.03</v>
      </c>
      <c r="E832" s="43"/>
      <c r="F832" s="43">
        <v>42.2</v>
      </c>
      <c r="H832" s="12">
        <v>30</v>
      </c>
      <c r="I832" s="1">
        <v>50</v>
      </c>
      <c r="J832" s="2">
        <f t="shared" si="204"/>
        <v>20.514723756906097</v>
      </c>
      <c r="K832" s="2">
        <f t="shared" si="205"/>
        <v>41.512776203966013</v>
      </c>
      <c r="L832" s="2">
        <f t="shared" si="203"/>
        <v>18.920504451038568</v>
      </c>
      <c r="P832" s="1"/>
      <c r="Q832" s="1"/>
    </row>
    <row r="833" spans="1:17" hidden="1" x14ac:dyDescent="0.3">
      <c r="A833" s="37">
        <v>43747</v>
      </c>
      <c r="B833" s="43" t="s">
        <v>3</v>
      </c>
      <c r="C833" s="43"/>
      <c r="D833" s="43" t="s">
        <v>3</v>
      </c>
      <c r="E833" s="43"/>
      <c r="F833" s="43" t="s">
        <v>3</v>
      </c>
      <c r="H833" s="12">
        <v>30</v>
      </c>
      <c r="I833" s="1">
        <v>50</v>
      </c>
      <c r="J833" s="2">
        <f t="shared" si="204"/>
        <v>20.530969529085894</v>
      </c>
      <c r="K833" s="2">
        <f t="shared" si="205"/>
        <v>41.512776203966013</v>
      </c>
      <c r="L833" s="2">
        <f t="shared" si="203"/>
        <v>18.92383928571428</v>
      </c>
      <c r="P833" s="1"/>
      <c r="Q833" s="1"/>
    </row>
    <row r="834" spans="1:17" hidden="1" x14ac:dyDescent="0.3">
      <c r="A834" s="37">
        <v>43748</v>
      </c>
      <c r="B834" s="43" t="s">
        <v>3</v>
      </c>
      <c r="C834" s="43"/>
      <c r="D834" s="43" t="s">
        <v>3</v>
      </c>
      <c r="E834" s="43"/>
      <c r="F834" s="43" t="s">
        <v>32</v>
      </c>
      <c r="H834" s="12">
        <v>30</v>
      </c>
      <c r="I834" s="1">
        <v>50</v>
      </c>
      <c r="J834" s="2">
        <f t="shared" si="204"/>
        <v>20.539833333333355</v>
      </c>
      <c r="K834" s="2">
        <f t="shared" si="205"/>
        <v>41.463664772727277</v>
      </c>
      <c r="L834" s="2">
        <f t="shared" si="203"/>
        <v>18.938537313432828</v>
      </c>
      <c r="P834" s="1"/>
      <c r="Q834" s="1"/>
    </row>
    <row r="835" spans="1:17" hidden="1" x14ac:dyDescent="0.3">
      <c r="A835" s="37">
        <v>43749</v>
      </c>
      <c r="B835" s="43">
        <v>12.74</v>
      </c>
      <c r="C835" s="43"/>
      <c r="D835" s="43">
        <v>22.49</v>
      </c>
      <c r="E835" s="43"/>
      <c r="F835" s="43">
        <v>13.05</v>
      </c>
      <c r="H835" s="12">
        <v>30</v>
      </c>
      <c r="I835" s="1">
        <v>50</v>
      </c>
      <c r="J835" s="2">
        <f t="shared" si="204"/>
        <v>20.554138888888907</v>
      </c>
      <c r="K835" s="2">
        <f t="shared" si="205"/>
        <v>41.504062500000003</v>
      </c>
      <c r="L835" s="2">
        <f t="shared" si="203"/>
        <v>18.96125373134328</v>
      </c>
      <c r="P835" s="1"/>
      <c r="Q835" s="1"/>
    </row>
    <row r="836" spans="1:17" hidden="1" x14ac:dyDescent="0.3">
      <c r="A836" s="37">
        <v>43750</v>
      </c>
      <c r="B836" s="43">
        <v>5.76</v>
      </c>
      <c r="C836" s="43"/>
      <c r="D836" s="43">
        <v>6.59</v>
      </c>
      <c r="E836" s="43"/>
      <c r="F836" s="43">
        <v>6.3</v>
      </c>
      <c r="H836" s="12">
        <v>30</v>
      </c>
      <c r="I836" s="1">
        <v>50</v>
      </c>
      <c r="J836" s="2">
        <f t="shared" si="204"/>
        <v>20.545472222222241</v>
      </c>
      <c r="K836" s="2">
        <f t="shared" si="205"/>
        <v>41.482613636363631</v>
      </c>
      <c r="L836" s="2">
        <f t="shared" si="203"/>
        <v>18.957641791044772</v>
      </c>
      <c r="P836" s="1"/>
      <c r="Q836" s="1"/>
    </row>
    <row r="837" spans="1:17" hidden="1" x14ac:dyDescent="0.3">
      <c r="A837" s="37">
        <v>43751</v>
      </c>
      <c r="B837" s="43">
        <v>10.54</v>
      </c>
      <c r="C837" s="43"/>
      <c r="D837" s="43">
        <v>9.92</v>
      </c>
      <c r="E837" s="43"/>
      <c r="F837" s="43">
        <v>11.27</v>
      </c>
      <c r="H837" s="12">
        <v>30</v>
      </c>
      <c r="I837" s="1">
        <v>50</v>
      </c>
      <c r="J837" s="2">
        <f t="shared" si="204"/>
        <v>20.544138888888906</v>
      </c>
      <c r="K837" s="2">
        <f t="shared" si="205"/>
        <v>41.483607954545455</v>
      </c>
      <c r="L837" s="2">
        <f t="shared" si="203"/>
        <v>18.971731343283579</v>
      </c>
      <c r="P837" s="1"/>
      <c r="Q837" s="1"/>
    </row>
    <row r="838" spans="1:17" hidden="1" x14ac:dyDescent="0.3">
      <c r="A838" s="37">
        <v>43752</v>
      </c>
      <c r="B838" s="43">
        <v>17.239999999999998</v>
      </c>
      <c r="C838" s="43"/>
      <c r="D838" s="43">
        <v>48.07</v>
      </c>
      <c r="E838" s="43"/>
      <c r="F838" s="43">
        <v>16.61</v>
      </c>
      <c r="H838" s="12">
        <v>30</v>
      </c>
      <c r="I838" s="1">
        <v>50</v>
      </c>
      <c r="J838" s="2">
        <f t="shared" si="204"/>
        <v>20.560083333333353</v>
      </c>
      <c r="K838" s="2">
        <f t="shared" si="205"/>
        <v>41.593352272727266</v>
      </c>
      <c r="L838" s="2">
        <f t="shared" si="203"/>
        <v>18.991462686567161</v>
      </c>
      <c r="P838" s="1"/>
      <c r="Q838" s="1"/>
    </row>
    <row r="839" spans="1:17" hidden="1" x14ac:dyDescent="0.3">
      <c r="A839" s="37">
        <v>43753</v>
      </c>
      <c r="B839" s="43">
        <v>36</v>
      </c>
      <c r="C839" s="43"/>
      <c r="D839" s="43">
        <v>41.95</v>
      </c>
      <c r="E839" s="43"/>
      <c r="F839" s="43">
        <v>47.45</v>
      </c>
      <c r="H839" s="12">
        <v>30</v>
      </c>
      <c r="I839" s="1">
        <v>50</v>
      </c>
      <c r="J839" s="2">
        <f t="shared" si="204"/>
        <v>20.62433333333335</v>
      </c>
      <c r="K839" s="2">
        <f t="shared" si="205"/>
        <v>41.683465909090906</v>
      </c>
      <c r="L839" s="2">
        <f t="shared" ref="L839:L885" si="206">AVERAGE(F475:F839)</f>
        <v>19.103522388059694</v>
      </c>
      <c r="P839" s="1"/>
      <c r="Q839" s="1"/>
    </row>
    <row r="840" spans="1:17" hidden="1" x14ac:dyDescent="0.3">
      <c r="A840" s="37">
        <v>43754</v>
      </c>
      <c r="B840" s="43">
        <v>29.25</v>
      </c>
      <c r="C840" s="43"/>
      <c r="D840" s="43">
        <v>64.08</v>
      </c>
      <c r="E840" s="43"/>
      <c r="F840" s="43">
        <v>34.04</v>
      </c>
      <c r="H840" s="12">
        <v>30</v>
      </c>
      <c r="I840" s="1">
        <v>50</v>
      </c>
      <c r="J840" s="2">
        <f t="shared" si="204"/>
        <v>20.662333333333354</v>
      </c>
      <c r="K840" s="2">
        <f t="shared" si="205"/>
        <v>41.832812499999996</v>
      </c>
      <c r="L840" s="2">
        <f t="shared" si="206"/>
        <v>19.17698507462686</v>
      </c>
      <c r="P840" s="1"/>
      <c r="Q840" s="1"/>
    </row>
    <row r="841" spans="1:17" hidden="1" x14ac:dyDescent="0.3">
      <c r="A841" s="37">
        <v>43755</v>
      </c>
      <c r="B841" s="43">
        <v>46.25</v>
      </c>
      <c r="C841" s="43"/>
      <c r="D841" s="43">
        <v>62.43</v>
      </c>
      <c r="E841" s="43"/>
      <c r="F841" s="43">
        <v>31.28</v>
      </c>
      <c r="H841" s="12">
        <v>30</v>
      </c>
      <c r="I841" s="1">
        <v>50</v>
      </c>
      <c r="J841" s="2">
        <f t="shared" si="204"/>
        <v>20.741888888888909</v>
      </c>
      <c r="K841" s="2">
        <f t="shared" si="205"/>
        <v>41.931022727272719</v>
      </c>
      <c r="L841" s="2">
        <f t="shared" si="206"/>
        <v>19.227074626865662</v>
      </c>
      <c r="P841" s="1"/>
      <c r="Q841" s="1"/>
    </row>
    <row r="842" spans="1:17" hidden="1" x14ac:dyDescent="0.3">
      <c r="A842" s="37">
        <v>43756</v>
      </c>
      <c r="B842" s="43">
        <v>21.28</v>
      </c>
      <c r="C842" s="43"/>
      <c r="D842" s="43">
        <v>114.1</v>
      </c>
      <c r="E842" s="43"/>
      <c r="F842" s="43">
        <v>26.64</v>
      </c>
      <c r="H842" s="12">
        <v>30</v>
      </c>
      <c r="I842" s="1">
        <v>50</v>
      </c>
      <c r="J842" s="2">
        <f t="shared" si="204"/>
        <v>20.756833333333354</v>
      </c>
      <c r="K842" s="2">
        <f t="shared" si="205"/>
        <v>42.135467422096312</v>
      </c>
      <c r="L842" s="2">
        <f t="shared" si="206"/>
        <v>19.249136904761897</v>
      </c>
      <c r="P842" s="1"/>
      <c r="Q842" s="1"/>
    </row>
    <row r="843" spans="1:17" hidden="1" x14ac:dyDescent="0.3">
      <c r="A843" s="37">
        <v>43757</v>
      </c>
      <c r="B843" s="43">
        <v>28.88</v>
      </c>
      <c r="C843" s="43"/>
      <c r="D843" s="43">
        <v>98.39</v>
      </c>
      <c r="E843" s="43"/>
      <c r="F843" s="43">
        <v>34.92</v>
      </c>
      <c r="H843" s="12">
        <v>30</v>
      </c>
      <c r="I843" s="1">
        <v>50</v>
      </c>
      <c r="J843" s="2">
        <f t="shared" si="204"/>
        <v>20.785694444444463</v>
      </c>
      <c r="K843" s="2">
        <f t="shared" si="205"/>
        <v>42.274815864022656</v>
      </c>
      <c r="L843" s="2">
        <f t="shared" si="206"/>
        <v>19.295637982195839</v>
      </c>
      <c r="P843" s="1"/>
      <c r="Q843" s="1"/>
    </row>
    <row r="844" spans="1:17" hidden="1" x14ac:dyDescent="0.3">
      <c r="A844" s="37">
        <v>43758</v>
      </c>
      <c r="B844" s="43">
        <v>26.55</v>
      </c>
      <c r="C844" s="43"/>
      <c r="D844" s="43">
        <v>25.92</v>
      </c>
      <c r="E844" s="43"/>
      <c r="F844" s="43">
        <v>26.45</v>
      </c>
      <c r="H844" s="12">
        <v>30</v>
      </c>
      <c r="I844" s="1">
        <v>50</v>
      </c>
      <c r="J844" s="2">
        <f t="shared" si="204"/>
        <v>20.82338888888891</v>
      </c>
      <c r="K844" s="2">
        <f t="shared" si="205"/>
        <v>42.28065155807365</v>
      </c>
      <c r="L844" s="2">
        <f t="shared" si="206"/>
        <v>19.316804733727803</v>
      </c>
      <c r="P844" s="1"/>
      <c r="Q844" s="1"/>
    </row>
    <row r="845" spans="1:17" hidden="1" x14ac:dyDescent="0.3">
      <c r="A845" s="37">
        <v>43759</v>
      </c>
      <c r="B845" s="43">
        <v>32</v>
      </c>
      <c r="C845" s="43"/>
      <c r="D845" s="43">
        <v>29.26</v>
      </c>
      <c r="E845" s="43"/>
      <c r="F845" s="43">
        <v>26.29</v>
      </c>
      <c r="H845" s="12">
        <v>30</v>
      </c>
      <c r="I845" s="1">
        <v>50</v>
      </c>
      <c r="J845" s="2">
        <f t="shared" si="204"/>
        <v>20.873611111111131</v>
      </c>
      <c r="K845" s="2">
        <f t="shared" si="205"/>
        <v>42.310254957507077</v>
      </c>
      <c r="L845" s="2">
        <f t="shared" si="206"/>
        <v>19.337374631268428</v>
      </c>
      <c r="P845" s="1"/>
      <c r="Q845" s="1"/>
    </row>
    <row r="846" spans="1:17" hidden="1" x14ac:dyDescent="0.3">
      <c r="A846" s="37">
        <v>43760</v>
      </c>
      <c r="B846" s="43" t="s">
        <v>3</v>
      </c>
      <c r="C846" s="43"/>
      <c r="D846" s="43">
        <v>35.29</v>
      </c>
      <c r="E846" s="43"/>
      <c r="F846" s="43">
        <v>25.36</v>
      </c>
      <c r="H846" s="12">
        <v>30</v>
      </c>
      <c r="I846" s="1">
        <v>50</v>
      </c>
      <c r="J846" s="2">
        <f t="shared" si="204"/>
        <v>20.87381615598888</v>
      </c>
      <c r="K846" s="2">
        <f t="shared" si="205"/>
        <v>42.355750708215297</v>
      </c>
      <c r="L846" s="2">
        <f t="shared" si="206"/>
        <v>19.355088235294108</v>
      </c>
      <c r="P846" s="1"/>
      <c r="Q846" s="1"/>
    </row>
    <row r="847" spans="1:17" hidden="1" x14ac:dyDescent="0.3">
      <c r="A847" s="37">
        <v>43761</v>
      </c>
      <c r="B847" s="43">
        <v>29.37</v>
      </c>
      <c r="C847" s="43"/>
      <c r="D847" s="43">
        <v>37.64</v>
      </c>
      <c r="E847" s="43"/>
      <c r="F847" s="43">
        <v>31.79</v>
      </c>
      <c r="H847" s="12">
        <v>30</v>
      </c>
      <c r="I847" s="1">
        <v>50</v>
      </c>
      <c r="J847" s="2">
        <f t="shared" si="204"/>
        <v>20.905431754874673</v>
      </c>
      <c r="K847" s="2">
        <f t="shared" si="205"/>
        <v>42.326968838526909</v>
      </c>
      <c r="L847" s="2">
        <f t="shared" si="206"/>
        <v>19.409470588235287</v>
      </c>
      <c r="P847" s="1"/>
      <c r="Q847" s="1"/>
    </row>
    <row r="848" spans="1:17" hidden="1" x14ac:dyDescent="0.3">
      <c r="A848" s="37">
        <v>43762</v>
      </c>
      <c r="B848" s="43">
        <v>35.68</v>
      </c>
      <c r="C848" s="43"/>
      <c r="D848" s="43">
        <v>95.9</v>
      </c>
      <c r="E848" s="43"/>
      <c r="F848" s="43">
        <v>26.53</v>
      </c>
      <c r="H848" s="12">
        <v>30</v>
      </c>
      <c r="I848" s="1">
        <v>50</v>
      </c>
      <c r="J848" s="2">
        <f t="shared" si="204"/>
        <v>20.930334261838464</v>
      </c>
      <c r="K848" s="2">
        <f t="shared" si="205"/>
        <v>42.485354107648718</v>
      </c>
      <c r="L848" s="2">
        <f t="shared" si="206"/>
        <v>19.408088235294109</v>
      </c>
      <c r="P848" s="1"/>
      <c r="Q848" s="1"/>
    </row>
    <row r="849" spans="1:17" hidden="1" x14ac:dyDescent="0.3">
      <c r="A849" s="37">
        <v>43763</v>
      </c>
      <c r="B849" s="43">
        <v>29.55</v>
      </c>
      <c r="C849" s="43"/>
      <c r="D849" s="43">
        <v>295.83</v>
      </c>
      <c r="E849" s="43"/>
      <c r="F849" s="43">
        <v>28.12</v>
      </c>
      <c r="H849" s="12">
        <v>30</v>
      </c>
      <c r="I849" s="1">
        <v>50</v>
      </c>
      <c r="J849" s="2">
        <f t="shared" si="204"/>
        <v>20.963899721448492</v>
      </c>
      <c r="K849" s="2">
        <f t="shared" si="205"/>
        <v>43.275354107648724</v>
      </c>
      <c r="L849" s="2">
        <f t="shared" si="206"/>
        <v>19.444029411764699</v>
      </c>
      <c r="P849" s="1"/>
      <c r="Q849" s="1"/>
    </row>
    <row r="850" spans="1:17" hidden="1" x14ac:dyDescent="0.3">
      <c r="A850" s="37">
        <v>43764</v>
      </c>
      <c r="B850" s="43">
        <v>86.93</v>
      </c>
      <c r="C850" s="43"/>
      <c r="D850" s="43">
        <v>258.23</v>
      </c>
      <c r="E850" s="43"/>
      <c r="F850" s="43">
        <v>64.45</v>
      </c>
      <c r="H850" s="12">
        <v>30</v>
      </c>
      <c r="I850" s="1">
        <v>50</v>
      </c>
      <c r="J850" s="2">
        <f t="shared" si="204"/>
        <v>21.136267409470776</v>
      </c>
      <c r="K850" s="2">
        <f t="shared" si="205"/>
        <v>43.912209631728039</v>
      </c>
      <c r="L850" s="2">
        <f t="shared" si="206"/>
        <v>19.570352941176463</v>
      </c>
      <c r="P850" s="1"/>
      <c r="Q850" s="1"/>
    </row>
    <row r="851" spans="1:17" hidden="1" x14ac:dyDescent="0.3">
      <c r="A851" s="37">
        <v>43765</v>
      </c>
      <c r="B851" s="43">
        <v>68.08</v>
      </c>
      <c r="C851" s="43"/>
      <c r="D851" s="43">
        <v>74.17</v>
      </c>
      <c r="E851" s="43"/>
      <c r="F851" s="43">
        <v>42.15</v>
      </c>
      <c r="H851" s="12">
        <v>30</v>
      </c>
      <c r="I851" s="1">
        <v>50</v>
      </c>
      <c r="J851" s="2">
        <f t="shared" si="204"/>
        <v>21.260167130919243</v>
      </c>
      <c r="K851" s="2">
        <f t="shared" si="205"/>
        <v>44.034702549575066</v>
      </c>
      <c r="L851" s="2">
        <f t="shared" si="206"/>
        <v>19.623441176470582</v>
      </c>
      <c r="P851" s="1"/>
      <c r="Q851" s="1"/>
    </row>
    <row r="852" spans="1:17" hidden="1" x14ac:dyDescent="0.3">
      <c r="A852" s="37">
        <v>43766</v>
      </c>
      <c r="B852" s="43">
        <v>58.33</v>
      </c>
      <c r="C852" s="43"/>
      <c r="D852" s="43">
        <v>57.99</v>
      </c>
      <c r="E852" s="43"/>
      <c r="F852" s="43" t="s">
        <v>3</v>
      </c>
      <c r="H852" s="12">
        <v>30</v>
      </c>
      <c r="I852" s="1">
        <v>50</v>
      </c>
      <c r="J852" s="2">
        <f t="shared" si="204"/>
        <v>21.357019498607265</v>
      </c>
      <c r="K852" s="2">
        <f t="shared" si="205"/>
        <v>44.132691218130304</v>
      </c>
      <c r="L852" s="2">
        <f t="shared" si="206"/>
        <v>19.617610619469019</v>
      </c>
      <c r="P852" s="1"/>
      <c r="Q852" s="1"/>
    </row>
    <row r="853" spans="1:17" hidden="1" x14ac:dyDescent="0.3">
      <c r="A853" s="37">
        <v>43767</v>
      </c>
      <c r="B853" s="43">
        <v>68.62</v>
      </c>
      <c r="C853" s="43"/>
      <c r="D853" s="43">
        <v>56.64</v>
      </c>
      <c r="E853" s="43"/>
      <c r="F853" s="43" t="s">
        <v>3</v>
      </c>
      <c r="H853" s="12">
        <v>30</v>
      </c>
      <c r="I853" s="1">
        <v>50</v>
      </c>
      <c r="J853" s="2">
        <f t="shared" si="204"/>
        <v>21.493955431754898</v>
      </c>
      <c r="K853" s="2">
        <f t="shared" si="205"/>
        <v>44.227025495750702</v>
      </c>
      <c r="L853" s="2">
        <f t="shared" si="206"/>
        <v>19.609378698224841</v>
      </c>
      <c r="P853" s="1"/>
      <c r="Q853" s="1"/>
    </row>
    <row r="854" spans="1:17" hidden="1" x14ac:dyDescent="0.3">
      <c r="A854" s="37">
        <v>43768</v>
      </c>
      <c r="B854" s="43">
        <v>64.459999999999994</v>
      </c>
      <c r="C854" s="43"/>
      <c r="D854" s="43" t="s">
        <v>3</v>
      </c>
      <c r="E854" s="43"/>
      <c r="F854" s="43" t="s">
        <v>3</v>
      </c>
      <c r="H854" s="12">
        <v>30</v>
      </c>
      <c r="I854" s="1">
        <v>50</v>
      </c>
      <c r="J854" s="2">
        <f t="shared" si="204"/>
        <v>21.6198050139276</v>
      </c>
      <c r="K854" s="2">
        <f t="shared" si="205"/>
        <v>44.218863636363636</v>
      </c>
      <c r="L854" s="2">
        <f t="shared" si="206"/>
        <v>19.61178041543026</v>
      </c>
      <c r="P854" s="1"/>
      <c r="Q854" s="1"/>
    </row>
    <row r="855" spans="1:17" hidden="1" x14ac:dyDescent="0.3">
      <c r="A855" s="37">
        <v>43769</v>
      </c>
      <c r="B855" s="43">
        <v>53.3</v>
      </c>
      <c r="C855" s="43"/>
      <c r="D855" s="43">
        <v>93.67</v>
      </c>
      <c r="E855" s="43"/>
      <c r="F855" s="43" t="s">
        <v>3</v>
      </c>
      <c r="H855" s="12">
        <v>30</v>
      </c>
      <c r="I855" s="1">
        <v>50</v>
      </c>
      <c r="J855" s="2">
        <f t="shared" si="204"/>
        <v>21.698662952646263</v>
      </c>
      <c r="K855" s="2">
        <f t="shared" si="205"/>
        <v>44.27556818181818</v>
      </c>
      <c r="L855" s="2">
        <f t="shared" si="206"/>
        <v>19.591874999999991</v>
      </c>
      <c r="P855" s="1"/>
      <c r="Q855" s="1"/>
    </row>
    <row r="856" spans="1:17" hidden="1" x14ac:dyDescent="0.3">
      <c r="A856" s="37">
        <v>43770</v>
      </c>
      <c r="B856" s="43">
        <v>99.85</v>
      </c>
      <c r="C856" s="43"/>
      <c r="D856" s="43">
        <v>104.99</v>
      </c>
      <c r="E856" s="43"/>
      <c r="F856" s="43">
        <v>50.56</v>
      </c>
      <c r="H856" s="12">
        <v>30</v>
      </c>
      <c r="I856" s="1">
        <v>50</v>
      </c>
      <c r="J856" s="2">
        <f t="shared" si="204"/>
        <v>21.897910863509772</v>
      </c>
      <c r="K856" s="2">
        <f t="shared" si="205"/>
        <v>44.381306818181812</v>
      </c>
      <c r="L856" s="2">
        <f t="shared" si="206"/>
        <v>19.665208333333322</v>
      </c>
      <c r="P856" s="1"/>
      <c r="Q856" s="1"/>
    </row>
    <row r="857" spans="1:17" hidden="1" x14ac:dyDescent="0.3">
      <c r="A857" s="37">
        <v>43771</v>
      </c>
      <c r="B857" s="43">
        <v>40.69</v>
      </c>
      <c r="C857" s="43"/>
      <c r="D857" s="43">
        <v>53.07</v>
      </c>
      <c r="E857" s="43"/>
      <c r="F857" s="43" t="s">
        <v>3</v>
      </c>
      <c r="H857" s="12">
        <v>30</v>
      </c>
      <c r="I857" s="1">
        <v>50</v>
      </c>
      <c r="J857" s="2">
        <f t="shared" si="204"/>
        <v>21.908579387186652</v>
      </c>
      <c r="K857" s="2">
        <f t="shared" si="205"/>
        <v>43.98963068181817</v>
      </c>
      <c r="L857" s="2">
        <f t="shared" si="206"/>
        <v>19.653850746268645</v>
      </c>
      <c r="P857" s="1"/>
      <c r="Q857" s="1"/>
    </row>
    <row r="858" spans="1:17" hidden="1" x14ac:dyDescent="0.3">
      <c r="A858" s="37">
        <v>43772</v>
      </c>
      <c r="B858" s="43">
        <v>24.7</v>
      </c>
      <c r="C858" s="43"/>
      <c r="D858" s="43">
        <v>61.78</v>
      </c>
      <c r="E858" s="43"/>
      <c r="F858" s="43" t="s">
        <v>3</v>
      </c>
      <c r="H858" s="12">
        <v>30</v>
      </c>
      <c r="I858" s="1">
        <v>50</v>
      </c>
      <c r="J858" s="2">
        <f t="shared" si="204"/>
        <v>21.896824512534845</v>
      </c>
      <c r="K858" s="2">
        <f t="shared" si="205"/>
        <v>43.975511363636365</v>
      </c>
      <c r="L858" s="2">
        <f t="shared" si="206"/>
        <v>19.62455089820358</v>
      </c>
      <c r="P858" s="1"/>
      <c r="Q858" s="1"/>
    </row>
    <row r="859" spans="1:17" hidden="1" x14ac:dyDescent="0.3">
      <c r="A859" s="37">
        <v>43773</v>
      </c>
      <c r="B859" s="43">
        <v>2.36</v>
      </c>
      <c r="C859" s="43"/>
      <c r="D859" s="43">
        <v>36.26</v>
      </c>
      <c r="E859" s="43"/>
      <c r="F859" s="43">
        <v>18.98</v>
      </c>
      <c r="H859" s="12">
        <v>30</v>
      </c>
      <c r="I859" s="1">
        <v>50</v>
      </c>
      <c r="J859" s="2">
        <f t="shared" si="204"/>
        <v>21.808328690807823</v>
      </c>
      <c r="K859" s="2">
        <f t="shared" si="205"/>
        <v>43.985227272727272</v>
      </c>
      <c r="L859" s="2">
        <f t="shared" si="206"/>
        <v>19.596167664670645</v>
      </c>
      <c r="P859" s="1"/>
      <c r="Q859" s="1"/>
    </row>
    <row r="860" spans="1:17" hidden="1" x14ac:dyDescent="0.3">
      <c r="A860" s="37">
        <v>43774</v>
      </c>
      <c r="B860" s="43">
        <v>11.35</v>
      </c>
      <c r="C860" s="43"/>
      <c r="D860" s="43">
        <v>16.940000000000001</v>
      </c>
      <c r="E860" s="43"/>
      <c r="F860" s="43" t="s">
        <v>3</v>
      </c>
      <c r="H860" s="12">
        <v>30</v>
      </c>
      <c r="I860" s="1">
        <v>50</v>
      </c>
      <c r="J860" s="2">
        <f t="shared" si="204"/>
        <v>21.756518105849608</v>
      </c>
      <c r="K860" s="2">
        <f t="shared" si="205"/>
        <v>43.847613636363633</v>
      </c>
      <c r="L860" s="2">
        <f t="shared" si="206"/>
        <v>19.576816816816802</v>
      </c>
      <c r="P860" s="1"/>
      <c r="Q860" s="1"/>
    </row>
    <row r="861" spans="1:17" hidden="1" x14ac:dyDescent="0.3">
      <c r="A861" s="37">
        <v>43775</v>
      </c>
      <c r="B861" s="43">
        <v>14.39</v>
      </c>
      <c r="C861" s="43"/>
      <c r="D861" s="43">
        <v>41.15</v>
      </c>
      <c r="E861" s="43"/>
      <c r="F861" s="43" t="s">
        <v>3</v>
      </c>
      <c r="H861" s="12">
        <v>30</v>
      </c>
      <c r="I861" s="1">
        <v>50</v>
      </c>
      <c r="J861" s="2">
        <f t="shared" si="204"/>
        <v>21.736055555555581</v>
      </c>
      <c r="K861" s="2">
        <f t="shared" si="205"/>
        <v>43.839971671388099</v>
      </c>
      <c r="L861" s="2">
        <f t="shared" si="206"/>
        <v>19.576816816816802</v>
      </c>
      <c r="P861" s="1"/>
      <c r="Q861" s="1"/>
    </row>
    <row r="862" spans="1:17" hidden="1" x14ac:dyDescent="0.3">
      <c r="A862" s="37">
        <v>43776</v>
      </c>
      <c r="B862" s="43">
        <v>65.47</v>
      </c>
      <c r="C862" s="43"/>
      <c r="D862" s="43">
        <v>89.3</v>
      </c>
      <c r="E862" s="43"/>
      <c r="F862" s="43" t="s">
        <v>3</v>
      </c>
      <c r="H862" s="12">
        <v>30</v>
      </c>
      <c r="I862" s="1">
        <v>50</v>
      </c>
      <c r="J862" s="2">
        <f t="shared" si="204"/>
        <v>21.857202216066508</v>
      </c>
      <c r="K862" s="2">
        <f t="shared" si="205"/>
        <v>43.968389830508471</v>
      </c>
      <c r="L862" s="2">
        <f t="shared" si="206"/>
        <v>19.576816816816802</v>
      </c>
      <c r="P862" s="1"/>
      <c r="Q862" s="1"/>
    </row>
    <row r="863" spans="1:17" hidden="1" x14ac:dyDescent="0.3">
      <c r="A863" s="37">
        <v>43777</v>
      </c>
      <c r="B863" s="43">
        <v>70.260000000000005</v>
      </c>
      <c r="C863" s="43"/>
      <c r="D863" s="43">
        <v>91.57</v>
      </c>
      <c r="E863" s="43"/>
      <c r="F863" s="44">
        <v>60.9</v>
      </c>
      <c r="G863" s="68"/>
      <c r="H863" s="12">
        <v>30</v>
      </c>
      <c r="I863" s="1">
        <v>50</v>
      </c>
      <c r="J863" s="2">
        <f t="shared" si="204"/>
        <v>21.990911602209973</v>
      </c>
      <c r="K863" s="2">
        <f t="shared" si="205"/>
        <v>44.17327683615818</v>
      </c>
      <c r="L863" s="2">
        <f t="shared" si="206"/>
        <v>19.735195195195182</v>
      </c>
      <c r="P863" s="1"/>
      <c r="Q863" s="1"/>
    </row>
    <row r="864" spans="1:17" hidden="1" x14ac:dyDescent="0.3">
      <c r="A864" s="37">
        <v>43778</v>
      </c>
      <c r="B864" s="43">
        <v>27.09</v>
      </c>
      <c r="C864" s="43"/>
      <c r="D864" s="43">
        <v>32.26</v>
      </c>
      <c r="E864" s="43"/>
      <c r="F864" s="43" t="s">
        <v>3</v>
      </c>
      <c r="H864" s="12">
        <v>30</v>
      </c>
      <c r="I864" s="1">
        <v>50</v>
      </c>
      <c r="J864" s="2">
        <f t="shared" si="204"/>
        <v>21.993011049723787</v>
      </c>
      <c r="K864" s="2">
        <f t="shared" si="205"/>
        <v>44.189661016949145</v>
      </c>
      <c r="L864" s="2">
        <f t="shared" si="206"/>
        <v>19.745210843373481</v>
      </c>
      <c r="P864" s="1"/>
      <c r="Q864" s="1"/>
    </row>
    <row r="865" spans="1:17" hidden="1" x14ac:dyDescent="0.3">
      <c r="A865" s="37">
        <v>43779</v>
      </c>
      <c r="B865" s="43">
        <v>25.69</v>
      </c>
      <c r="C865" s="43"/>
      <c r="D865" s="43">
        <v>46.16</v>
      </c>
      <c r="E865" s="43"/>
      <c r="F865" s="43" t="s">
        <v>3</v>
      </c>
      <c r="H865" s="12">
        <v>30</v>
      </c>
      <c r="I865" s="1">
        <v>50</v>
      </c>
      <c r="J865" s="2">
        <f t="shared" si="204"/>
        <v>22.028397790055273</v>
      </c>
      <c r="K865" s="2">
        <f t="shared" si="205"/>
        <v>44.266355932203382</v>
      </c>
      <c r="L865" s="2">
        <f t="shared" si="206"/>
        <v>19.754169184290017</v>
      </c>
      <c r="P865" s="1"/>
      <c r="Q865" s="1"/>
    </row>
    <row r="866" spans="1:17" hidden="1" x14ac:dyDescent="0.3">
      <c r="A866" s="37">
        <v>43780</v>
      </c>
      <c r="B866" s="43">
        <v>23.83</v>
      </c>
      <c r="C866" s="43"/>
      <c r="D866" s="43">
        <v>51.94</v>
      </c>
      <c r="E866" s="43"/>
      <c r="F866" s="43">
        <v>23.5</v>
      </c>
      <c r="H866" s="12">
        <v>30</v>
      </c>
      <c r="I866" s="1">
        <v>50</v>
      </c>
      <c r="J866" s="2">
        <f t="shared" si="204"/>
        <v>22.055303867403342</v>
      </c>
      <c r="K866" s="2">
        <f t="shared" si="205"/>
        <v>44.372259887005647</v>
      </c>
      <c r="L866" s="2">
        <f t="shared" si="206"/>
        <v>19.786797583081558</v>
      </c>
      <c r="P866" s="1"/>
      <c r="Q866" s="1"/>
    </row>
    <row r="867" spans="1:17" hidden="1" x14ac:dyDescent="0.3">
      <c r="A867" s="37">
        <v>43781</v>
      </c>
      <c r="B867" s="43">
        <v>86.64</v>
      </c>
      <c r="C867" s="43"/>
      <c r="D867" s="43">
        <v>227.73</v>
      </c>
      <c r="E867" s="43"/>
      <c r="F867" s="43" t="s">
        <v>3</v>
      </c>
      <c r="H867" s="12">
        <v>30</v>
      </c>
      <c r="I867" s="1">
        <v>50</v>
      </c>
      <c r="J867" s="2">
        <f t="shared" si="204"/>
        <v>22.2658011049724</v>
      </c>
      <c r="K867" s="2">
        <f t="shared" si="205"/>
        <v>44.967401129943497</v>
      </c>
      <c r="L867" s="2">
        <f t="shared" si="206"/>
        <v>19.805363636363623</v>
      </c>
      <c r="P867" s="1"/>
      <c r="Q867" s="1"/>
    </row>
    <row r="868" spans="1:17" hidden="1" x14ac:dyDescent="0.3">
      <c r="A868" s="37">
        <v>43782</v>
      </c>
      <c r="B868" s="43">
        <v>41.7</v>
      </c>
      <c r="C868" s="43"/>
      <c r="D868" s="43">
        <v>58.03</v>
      </c>
      <c r="E868" s="43"/>
      <c r="F868" s="43" t="s">
        <v>3</v>
      </c>
      <c r="H868" s="12">
        <v>30</v>
      </c>
      <c r="I868" s="1">
        <v>50</v>
      </c>
      <c r="J868" s="2">
        <f t="shared" si="204"/>
        <v>22.300386740331518</v>
      </c>
      <c r="K868" s="2">
        <f t="shared" si="205"/>
        <v>45.070819209039549</v>
      </c>
      <c r="L868" s="2">
        <f t="shared" si="206"/>
        <v>19.813799392097248</v>
      </c>
      <c r="P868" s="1"/>
      <c r="Q868" s="1"/>
    </row>
    <row r="869" spans="1:17" hidden="1" x14ac:dyDescent="0.3">
      <c r="A869" s="37">
        <v>43783</v>
      </c>
      <c r="B869" s="43">
        <v>23.45</v>
      </c>
      <c r="C869" s="43"/>
      <c r="D869" s="43">
        <v>112.59</v>
      </c>
      <c r="E869" s="43"/>
      <c r="F869" s="43" t="s">
        <v>3</v>
      </c>
      <c r="H869" s="12">
        <v>30</v>
      </c>
      <c r="I869" s="1">
        <v>50</v>
      </c>
      <c r="J869" s="2">
        <f t="shared" si="204"/>
        <v>22.281546961325994</v>
      </c>
      <c r="K869" s="2">
        <f t="shared" si="205"/>
        <v>45.202768361581917</v>
      </c>
      <c r="L869" s="2">
        <f t="shared" si="206"/>
        <v>19.806707317073158</v>
      </c>
      <c r="P869" s="1"/>
      <c r="Q869" s="1"/>
    </row>
    <row r="870" spans="1:17" hidden="1" x14ac:dyDescent="0.3">
      <c r="A870" s="37">
        <v>43784</v>
      </c>
      <c r="B870" s="43">
        <v>22.69</v>
      </c>
      <c r="C870" s="43"/>
      <c r="D870" s="43">
        <v>150.27000000000001</v>
      </c>
      <c r="E870" s="43"/>
      <c r="F870" s="43" t="s">
        <v>3</v>
      </c>
      <c r="H870" s="12">
        <v>30</v>
      </c>
      <c r="I870" s="1">
        <v>50</v>
      </c>
      <c r="J870" s="2">
        <f t="shared" si="204"/>
        <v>22.288425414364667</v>
      </c>
      <c r="K870" s="2">
        <f t="shared" si="205"/>
        <v>45.493361581920901</v>
      </c>
      <c r="L870" s="2">
        <f t="shared" si="206"/>
        <v>19.791773700305797</v>
      </c>
      <c r="P870" s="1"/>
      <c r="Q870" s="1"/>
    </row>
    <row r="871" spans="1:17" hidden="1" x14ac:dyDescent="0.3">
      <c r="A871" s="37">
        <v>43785</v>
      </c>
      <c r="B871" s="43">
        <v>72.17</v>
      </c>
      <c r="C871" s="43"/>
      <c r="D871" s="43">
        <v>82.75</v>
      </c>
      <c r="E871" s="43"/>
      <c r="F871" s="43" t="s">
        <v>3</v>
      </c>
      <c r="H871" s="12">
        <v>30</v>
      </c>
      <c r="I871" s="1">
        <v>50</v>
      </c>
      <c r="J871" s="2">
        <f t="shared" si="204"/>
        <v>22.459889502762454</v>
      </c>
      <c r="K871" s="2">
        <f t="shared" si="205"/>
        <v>45.696158192090394</v>
      </c>
      <c r="L871" s="2">
        <f t="shared" si="206"/>
        <v>19.82113496932514</v>
      </c>
      <c r="P871" s="1"/>
      <c r="Q871" s="1"/>
    </row>
    <row r="872" spans="1:17" hidden="1" x14ac:dyDescent="0.3">
      <c r="A872" s="37">
        <v>43786</v>
      </c>
      <c r="B872" s="43">
        <v>52.67</v>
      </c>
      <c r="C872" s="43"/>
      <c r="D872" s="43">
        <v>57.66</v>
      </c>
      <c r="E872" s="43"/>
      <c r="F872" s="43" t="s">
        <v>3</v>
      </c>
      <c r="H872" s="12">
        <v>30</v>
      </c>
      <c r="I872" s="1">
        <v>50</v>
      </c>
      <c r="J872" s="2">
        <f t="shared" si="204"/>
        <v>22.5697237569061</v>
      </c>
      <c r="K872" s="2">
        <f t="shared" si="205"/>
        <v>45.817655367231637</v>
      </c>
      <c r="L872" s="2">
        <f t="shared" si="206"/>
        <v>19.83769230769229</v>
      </c>
      <c r="P872" s="1"/>
      <c r="Q872" s="1"/>
    </row>
    <row r="873" spans="1:17" hidden="1" x14ac:dyDescent="0.3">
      <c r="A873" s="37">
        <v>43787</v>
      </c>
      <c r="B873" s="43">
        <v>44.64</v>
      </c>
      <c r="C873" s="43"/>
      <c r="D873" s="43">
        <v>76.510000000000005</v>
      </c>
      <c r="E873" s="43"/>
      <c r="F873" s="43">
        <v>42.32</v>
      </c>
      <c r="H873" s="12">
        <v>30</v>
      </c>
      <c r="I873" s="1">
        <v>50</v>
      </c>
      <c r="J873" s="2">
        <f t="shared" si="204"/>
        <v>22.661657458563564</v>
      </c>
      <c r="K873" s="2">
        <f t="shared" si="205"/>
        <v>46.005169491525422</v>
      </c>
      <c r="L873" s="2">
        <f t="shared" si="206"/>
        <v>19.936338461538448</v>
      </c>
      <c r="P873" s="1"/>
      <c r="Q873" s="1"/>
    </row>
    <row r="874" spans="1:17" hidden="1" x14ac:dyDescent="0.3">
      <c r="A874" s="37">
        <v>43788</v>
      </c>
      <c r="B874" s="43">
        <v>40.94</v>
      </c>
      <c r="C874" s="43"/>
      <c r="D874" s="43">
        <v>104.22</v>
      </c>
      <c r="E874" s="43"/>
      <c r="F874" s="43">
        <v>39.659999999999997</v>
      </c>
      <c r="H874" s="12">
        <v>30</v>
      </c>
      <c r="I874" s="1">
        <v>50</v>
      </c>
      <c r="J874" s="2">
        <f t="shared" si="204"/>
        <v>22.735248618784556</v>
      </c>
      <c r="K874" s="2">
        <f t="shared" si="205"/>
        <v>46.23435028248587</v>
      </c>
      <c r="L874" s="2">
        <f t="shared" si="206"/>
        <v>20.010215384615368</v>
      </c>
      <c r="P874" s="1"/>
      <c r="Q874" s="1"/>
    </row>
    <row r="875" spans="1:17" hidden="1" x14ac:dyDescent="0.3">
      <c r="A875" s="37">
        <v>43789</v>
      </c>
      <c r="B875" s="43">
        <v>61.14</v>
      </c>
      <c r="C875" s="43"/>
      <c r="D875" s="43">
        <v>54.47</v>
      </c>
      <c r="E875" s="43"/>
      <c r="F875" s="43">
        <v>54.91</v>
      </c>
      <c r="H875" s="12">
        <v>30</v>
      </c>
      <c r="I875" s="1">
        <v>50</v>
      </c>
      <c r="J875" s="2">
        <f t="shared" si="204"/>
        <v>22.850276243093944</v>
      </c>
      <c r="K875" s="2">
        <f t="shared" si="205"/>
        <v>46.2121186440678</v>
      </c>
      <c r="L875" s="2">
        <f t="shared" si="206"/>
        <v>20.122984615384595</v>
      </c>
      <c r="P875" s="1"/>
      <c r="Q875" s="1"/>
    </row>
    <row r="876" spans="1:17" hidden="1" x14ac:dyDescent="0.3">
      <c r="A876" s="37">
        <v>43790</v>
      </c>
      <c r="B876" s="43">
        <v>94.17</v>
      </c>
      <c r="C876" s="43"/>
      <c r="D876" s="43">
        <v>142.41</v>
      </c>
      <c r="E876" s="43"/>
      <c r="F876" s="43">
        <v>69.37</v>
      </c>
      <c r="H876" s="12">
        <v>30</v>
      </c>
      <c r="I876" s="1">
        <v>50</v>
      </c>
      <c r="J876" s="2">
        <f t="shared" si="204"/>
        <v>23.026878453038698</v>
      </c>
      <c r="K876" s="2">
        <f t="shared" si="205"/>
        <v>46.413079096045195</v>
      </c>
      <c r="L876" s="2">
        <f t="shared" si="206"/>
        <v>20.255907692307677</v>
      </c>
      <c r="P876" s="1"/>
      <c r="Q876" s="1"/>
    </row>
    <row r="877" spans="1:17" hidden="1" x14ac:dyDescent="0.3">
      <c r="A877" s="37">
        <v>43791</v>
      </c>
      <c r="B877" s="43">
        <v>96.35</v>
      </c>
      <c r="C877" s="43"/>
      <c r="D877" s="43">
        <v>198.22</v>
      </c>
      <c r="E877" s="43"/>
      <c r="F877" s="43">
        <v>91.09</v>
      </c>
      <c r="H877" s="12">
        <v>30</v>
      </c>
      <c r="I877" s="1">
        <v>50</v>
      </c>
      <c r="J877" s="2">
        <f t="shared" si="204"/>
        <v>22.87825966850831</v>
      </c>
      <c r="K877" s="2">
        <f t="shared" si="205"/>
        <v>46.441158192090391</v>
      </c>
      <c r="L877" s="2">
        <f t="shared" si="206"/>
        <v>20.120430769230754</v>
      </c>
      <c r="P877" s="1"/>
      <c r="Q877" s="1"/>
    </row>
    <row r="878" spans="1:17" hidden="1" x14ac:dyDescent="0.3">
      <c r="A878" s="37">
        <v>43792</v>
      </c>
      <c r="B878" s="43">
        <v>94.65</v>
      </c>
      <c r="C878" s="43"/>
      <c r="D878" s="43" t="s">
        <v>3</v>
      </c>
      <c r="E878" s="43"/>
      <c r="F878" s="43">
        <v>58.54</v>
      </c>
      <c r="H878" s="12">
        <v>30</v>
      </c>
      <c r="I878" s="1">
        <v>50</v>
      </c>
      <c r="J878" s="2">
        <f t="shared" si="204"/>
        <v>22.803011049723779</v>
      </c>
      <c r="K878" s="2">
        <f t="shared" si="205"/>
        <v>45.863371104815862</v>
      </c>
      <c r="L878" s="2">
        <f t="shared" si="206"/>
        <v>19.951630769230754</v>
      </c>
      <c r="P878" s="1"/>
      <c r="Q878" s="1"/>
    </row>
    <row r="879" spans="1:17" hidden="1" x14ac:dyDescent="0.3">
      <c r="A879" s="37">
        <v>43793</v>
      </c>
      <c r="B879" s="43">
        <v>25.31</v>
      </c>
      <c r="C879" s="43"/>
      <c r="D879" s="43">
        <v>19.11</v>
      </c>
      <c r="E879" s="43"/>
      <c r="F879" s="43">
        <v>22.42</v>
      </c>
      <c r="H879" s="12">
        <v>30</v>
      </c>
      <c r="I879" s="1">
        <v>50</v>
      </c>
      <c r="J879" s="2">
        <f t="shared" ref="J879:J885" si="207">AVERAGE(B515:B879)</f>
        <v>22.824834254143664</v>
      </c>
      <c r="K879" s="2">
        <f t="shared" ref="K879:K885" si="208">AVERAGE(D515:D879)</f>
        <v>45.790084985835691</v>
      </c>
      <c r="L879" s="2">
        <f t="shared" si="206"/>
        <v>19.962892307692293</v>
      </c>
      <c r="P879" s="1"/>
      <c r="Q879" s="1"/>
    </row>
    <row r="880" spans="1:17" hidden="1" x14ac:dyDescent="0.3">
      <c r="A880" s="37">
        <v>43794</v>
      </c>
      <c r="B880" s="43">
        <v>31.1</v>
      </c>
      <c r="C880" s="43"/>
      <c r="D880" s="43">
        <v>118.46</v>
      </c>
      <c r="E880" s="43"/>
      <c r="F880" s="43">
        <v>32.03</v>
      </c>
      <c r="H880" s="12">
        <v>30</v>
      </c>
      <c r="I880" s="1">
        <v>50</v>
      </c>
      <c r="J880" s="2">
        <f t="shared" si="207"/>
        <v>22.857900552486207</v>
      </c>
      <c r="K880" s="2">
        <f t="shared" si="208"/>
        <v>46.041558073654386</v>
      </c>
      <c r="L880" s="2">
        <f t="shared" si="206"/>
        <v>20.012861538461522</v>
      </c>
      <c r="P880" s="1"/>
      <c r="Q880" s="1"/>
    </row>
    <row r="881" spans="1:17" hidden="1" x14ac:dyDescent="0.3">
      <c r="A881" s="37">
        <v>43795</v>
      </c>
      <c r="B881" s="43">
        <v>183.86</v>
      </c>
      <c r="C881" s="43"/>
      <c r="D881" s="43">
        <v>333.77</v>
      </c>
      <c r="E881" s="43"/>
      <c r="F881" s="43">
        <v>161.22</v>
      </c>
      <c r="H881" s="12">
        <v>30</v>
      </c>
      <c r="I881" s="1">
        <v>50</v>
      </c>
      <c r="J881" s="2">
        <f t="shared" si="207"/>
        <v>23.310828729281788</v>
      </c>
      <c r="K881" s="2">
        <f t="shared" si="208"/>
        <v>46.887563739376766</v>
      </c>
      <c r="L881" s="2">
        <f t="shared" si="206"/>
        <v>20.458584615384602</v>
      </c>
      <c r="P881" s="1"/>
      <c r="Q881" s="1"/>
    </row>
    <row r="882" spans="1:17" hidden="1" x14ac:dyDescent="0.3">
      <c r="A882" s="37">
        <v>43796</v>
      </c>
      <c r="B882" s="43">
        <v>94.2</v>
      </c>
      <c r="C882" s="43"/>
      <c r="D882" s="43">
        <v>89.42</v>
      </c>
      <c r="E882" s="43"/>
      <c r="F882" s="43">
        <v>102.75</v>
      </c>
      <c r="H882" s="12">
        <v>30</v>
      </c>
      <c r="I882" s="1">
        <v>50</v>
      </c>
      <c r="J882" s="2">
        <f t="shared" si="207"/>
        <v>23.488038674033174</v>
      </c>
      <c r="K882" s="2">
        <f t="shared" si="208"/>
        <v>46.959320113314433</v>
      </c>
      <c r="L882" s="2">
        <f t="shared" si="206"/>
        <v>20.700492307692294</v>
      </c>
      <c r="P882" s="1"/>
      <c r="Q882" s="1"/>
    </row>
    <row r="883" spans="1:17" hidden="1" x14ac:dyDescent="0.3">
      <c r="A883" s="37">
        <v>43797</v>
      </c>
      <c r="B883" s="43">
        <v>72.91</v>
      </c>
      <c r="C883" s="43"/>
      <c r="D883" s="43">
        <v>73.84</v>
      </c>
      <c r="E883" s="43"/>
      <c r="F883" s="43">
        <v>52.82</v>
      </c>
      <c r="H883" s="12">
        <v>30</v>
      </c>
      <c r="I883" s="1">
        <v>50</v>
      </c>
      <c r="J883" s="2">
        <f t="shared" si="207"/>
        <v>23.65458563535914</v>
      </c>
      <c r="K883" s="2">
        <f t="shared" si="208"/>
        <v>47.129971671388084</v>
      </c>
      <c r="L883" s="2">
        <f t="shared" si="206"/>
        <v>20.828769230769215</v>
      </c>
      <c r="P883" s="1"/>
      <c r="Q883" s="1"/>
    </row>
    <row r="884" spans="1:17" hidden="1" x14ac:dyDescent="0.3">
      <c r="A884" s="37">
        <v>43798</v>
      </c>
      <c r="B884" s="43">
        <v>93.51</v>
      </c>
      <c r="C884" s="43"/>
      <c r="D884" s="43">
        <v>88.2</v>
      </c>
      <c r="E884" s="43"/>
      <c r="F884" s="43">
        <v>81.33</v>
      </c>
      <c r="H884" s="12">
        <v>30</v>
      </c>
      <c r="I884" s="1">
        <v>50</v>
      </c>
      <c r="J884" s="2">
        <f t="shared" si="207"/>
        <v>23.889668508287315</v>
      </c>
      <c r="K884" s="2">
        <f t="shared" si="208"/>
        <v>47.342606232294607</v>
      </c>
      <c r="L884" s="2">
        <f t="shared" si="206"/>
        <v>21.054399999999983</v>
      </c>
      <c r="P884" s="1"/>
      <c r="Q884" s="1"/>
    </row>
    <row r="885" spans="1:17" hidden="1" x14ac:dyDescent="0.3">
      <c r="A885" s="37">
        <v>43799</v>
      </c>
      <c r="B885" s="43">
        <v>66.569999999999993</v>
      </c>
      <c r="C885" s="43"/>
      <c r="D885" s="43">
        <v>176.93</v>
      </c>
      <c r="E885" s="43"/>
      <c r="F885" s="43">
        <v>57.61</v>
      </c>
      <c r="H885" s="12">
        <v>30</v>
      </c>
      <c r="I885" s="1">
        <v>50</v>
      </c>
      <c r="J885" s="2">
        <f t="shared" si="207"/>
        <v>24.023646408839799</v>
      </c>
      <c r="K885" s="2">
        <f t="shared" si="208"/>
        <v>47.785779036827186</v>
      </c>
      <c r="L885" s="2">
        <f t="shared" si="206"/>
        <v>21.196676923076907</v>
      </c>
      <c r="P885" s="1"/>
      <c r="Q885" s="1"/>
    </row>
    <row r="886" spans="1:17" hidden="1" x14ac:dyDescent="0.3">
      <c r="A886" s="37">
        <v>43800</v>
      </c>
      <c r="B886" s="42">
        <v>55.53</v>
      </c>
      <c r="C886" s="43"/>
      <c r="D886" s="43">
        <v>53.94</v>
      </c>
      <c r="E886" s="43"/>
      <c r="F886" s="42">
        <v>52.1</v>
      </c>
      <c r="H886" s="12">
        <v>30</v>
      </c>
      <c r="I886" s="1">
        <v>50</v>
      </c>
      <c r="J886" s="2">
        <f t="shared" ref="J886:J949" si="209">AVERAGE(B490:B886)</f>
        <v>24.487698209718701</v>
      </c>
      <c r="K886" s="2">
        <f t="shared" ref="K886:K949" si="210">AVERAGE(D490:D886)</f>
        <v>48.309817232375977</v>
      </c>
      <c r="L886" s="2">
        <f t="shared" ref="L886:L916" si="211">AVERAGE(F490:F886)</f>
        <v>21.637408450704214</v>
      </c>
      <c r="P886" s="1"/>
      <c r="Q886" s="1"/>
    </row>
    <row r="887" spans="1:17" hidden="1" x14ac:dyDescent="0.3">
      <c r="A887" s="37">
        <v>43801</v>
      </c>
      <c r="B887" s="42">
        <v>89.99</v>
      </c>
      <c r="C887" s="43"/>
      <c r="D887" s="43">
        <v>100.93</v>
      </c>
      <c r="E887" s="43"/>
      <c r="F887" s="42">
        <v>68.099999999999994</v>
      </c>
      <c r="H887" s="12">
        <v>30</v>
      </c>
      <c r="I887" s="1">
        <v>50</v>
      </c>
      <c r="J887" s="2">
        <f t="shared" si="209"/>
        <v>24.65393861892586</v>
      </c>
      <c r="K887" s="2">
        <f t="shared" si="210"/>
        <v>48.38088772845952</v>
      </c>
      <c r="L887" s="2">
        <f t="shared" si="211"/>
        <v>21.755154929577454</v>
      </c>
      <c r="P887" s="1"/>
      <c r="Q887" s="1"/>
    </row>
    <row r="888" spans="1:17" hidden="1" x14ac:dyDescent="0.3">
      <c r="A888" s="37">
        <v>43802</v>
      </c>
      <c r="B888" s="42">
        <v>45.87</v>
      </c>
      <c r="C888" s="43"/>
      <c r="D888" s="43">
        <v>84.96</v>
      </c>
      <c r="E888" s="43"/>
      <c r="F888" s="42">
        <v>53.1</v>
      </c>
      <c r="H888" s="12">
        <v>30</v>
      </c>
      <c r="I888" s="1">
        <v>50</v>
      </c>
      <c r="J888" s="2">
        <f t="shared" si="209"/>
        <v>24.698823529411797</v>
      </c>
      <c r="K888" s="2">
        <f t="shared" si="210"/>
        <v>48.425770234986935</v>
      </c>
      <c r="L888" s="2">
        <f t="shared" si="211"/>
        <v>21.831718309859141</v>
      </c>
      <c r="P888" s="1"/>
      <c r="Q888" s="1"/>
    </row>
    <row r="889" spans="1:17" hidden="1" x14ac:dyDescent="0.3">
      <c r="A889" s="37">
        <v>43803</v>
      </c>
      <c r="B889" s="42">
        <v>30.84</v>
      </c>
      <c r="C889" s="43"/>
      <c r="D889" s="43">
        <v>80.78</v>
      </c>
      <c r="E889" s="43"/>
      <c r="F889" s="42">
        <v>34.6</v>
      </c>
      <c r="H889" s="12">
        <v>30</v>
      </c>
      <c r="I889" s="1">
        <v>50</v>
      </c>
      <c r="J889" s="2">
        <f t="shared" si="209"/>
        <v>24.683427109974456</v>
      </c>
      <c r="K889" s="2">
        <f t="shared" si="210"/>
        <v>48.138146214099208</v>
      </c>
      <c r="L889" s="2">
        <f t="shared" si="211"/>
        <v>21.863070422535198</v>
      </c>
      <c r="P889" s="1"/>
      <c r="Q889" s="1"/>
    </row>
    <row r="890" spans="1:17" hidden="1" x14ac:dyDescent="0.3">
      <c r="A890" s="37">
        <v>43804</v>
      </c>
      <c r="B890" s="42">
        <v>33.31</v>
      </c>
      <c r="C890" s="43"/>
      <c r="D890" s="43">
        <v>139.85</v>
      </c>
      <c r="E890" s="43"/>
      <c r="F890" s="42">
        <v>41.4</v>
      </c>
      <c r="H890" s="12">
        <v>30</v>
      </c>
      <c r="I890" s="1">
        <v>50</v>
      </c>
      <c r="J890" s="2">
        <f t="shared" si="209"/>
        <v>24.694654731457835</v>
      </c>
      <c r="K890" s="2">
        <f t="shared" si="210"/>
        <v>48.329007832898156</v>
      </c>
      <c r="L890" s="2">
        <f t="shared" si="211"/>
        <v>21.896760563380269</v>
      </c>
      <c r="P890" s="1"/>
      <c r="Q890" s="1"/>
    </row>
    <row r="891" spans="1:17" hidden="1" x14ac:dyDescent="0.3">
      <c r="A891" s="37">
        <v>43805</v>
      </c>
      <c r="B891" s="42">
        <v>65.08</v>
      </c>
      <c r="C891" s="43"/>
      <c r="D891" s="43">
        <v>135.75</v>
      </c>
      <c r="E891" s="43"/>
      <c r="F891" s="42">
        <v>67.099999999999994</v>
      </c>
      <c r="H891" s="12">
        <v>30</v>
      </c>
      <c r="I891" s="1">
        <v>50</v>
      </c>
      <c r="J891" s="2">
        <f t="shared" si="209"/>
        <v>24.77381074168801</v>
      </c>
      <c r="K891" s="2">
        <f t="shared" si="210"/>
        <v>48.597702349869436</v>
      </c>
      <c r="L891" s="2">
        <f t="shared" si="211"/>
        <v>22.005605633802805</v>
      </c>
      <c r="P891" s="1"/>
      <c r="Q891" s="1"/>
    </row>
    <row r="892" spans="1:17" hidden="1" x14ac:dyDescent="0.3">
      <c r="A892" s="37">
        <v>43806</v>
      </c>
      <c r="B892" s="42" t="s">
        <v>33</v>
      </c>
      <c r="C892" s="43"/>
      <c r="D892" s="43">
        <v>110.76</v>
      </c>
      <c r="E892" s="43"/>
      <c r="F892" s="42">
        <v>97.4</v>
      </c>
      <c r="H892" s="12">
        <v>30</v>
      </c>
      <c r="I892" s="1">
        <v>50</v>
      </c>
      <c r="J892" s="2">
        <f t="shared" si="209"/>
        <v>24.760538461538491</v>
      </c>
      <c r="K892" s="2">
        <f t="shared" si="210"/>
        <v>48.716187989556126</v>
      </c>
      <c r="L892" s="2">
        <f t="shared" si="211"/>
        <v>22.206619718309845</v>
      </c>
      <c r="P892" s="1"/>
      <c r="Q892" s="1"/>
    </row>
    <row r="893" spans="1:17" hidden="1" x14ac:dyDescent="0.3">
      <c r="A893" s="37">
        <v>43807</v>
      </c>
      <c r="B893" s="42" t="s">
        <v>33</v>
      </c>
      <c r="C893" s="43"/>
      <c r="D893" s="43">
        <v>47.48</v>
      </c>
      <c r="E893" s="43"/>
      <c r="F893" s="42">
        <v>41.7</v>
      </c>
      <c r="H893" s="12">
        <v>30</v>
      </c>
      <c r="I893" s="1">
        <v>50</v>
      </c>
      <c r="J893" s="2">
        <f t="shared" si="209"/>
        <v>24.760538461538491</v>
      </c>
      <c r="K893" s="2">
        <f t="shared" si="210"/>
        <v>48.712968749999987</v>
      </c>
      <c r="L893" s="2">
        <f t="shared" si="211"/>
        <v>22.261376404494367</v>
      </c>
      <c r="P893" s="1"/>
      <c r="Q893" s="1"/>
    </row>
    <row r="894" spans="1:17" hidden="1" x14ac:dyDescent="0.3">
      <c r="A894" s="37">
        <v>43808</v>
      </c>
      <c r="B894" s="42">
        <v>91.4</v>
      </c>
      <c r="C894" s="43"/>
      <c r="D894" s="43">
        <v>93.15</v>
      </c>
      <c r="E894" s="43"/>
      <c r="F894" s="42">
        <v>67.8</v>
      </c>
      <c r="H894" s="12">
        <v>30</v>
      </c>
      <c r="I894" s="1">
        <v>50</v>
      </c>
      <c r="J894" s="2">
        <f t="shared" si="209"/>
        <v>24.930971867007703</v>
      </c>
      <c r="K894" s="2">
        <f t="shared" si="210"/>
        <v>48.8283896103896</v>
      </c>
      <c r="L894" s="2">
        <f t="shared" si="211"/>
        <v>22.388935574229677</v>
      </c>
      <c r="P894" s="1"/>
      <c r="Q894" s="1"/>
    </row>
    <row r="895" spans="1:17" hidden="1" x14ac:dyDescent="0.3">
      <c r="A895" s="37">
        <v>43809</v>
      </c>
      <c r="B895" s="42">
        <v>108.7</v>
      </c>
      <c r="C895" s="43"/>
      <c r="D895" s="43">
        <v>112.52</v>
      </c>
      <c r="E895" s="43"/>
      <c r="F895" s="42">
        <v>73.8</v>
      </c>
      <c r="H895" s="12">
        <v>30</v>
      </c>
      <c r="I895" s="1">
        <v>50</v>
      </c>
      <c r="J895" s="2">
        <f t="shared" si="209"/>
        <v>25.14466836734697</v>
      </c>
      <c r="K895" s="2">
        <f t="shared" si="210"/>
        <v>49.071194805194793</v>
      </c>
      <c r="L895" s="2">
        <f t="shared" si="211"/>
        <v>22.572801120448165</v>
      </c>
      <c r="P895" s="1"/>
      <c r="Q895" s="1"/>
    </row>
    <row r="896" spans="1:17" hidden="1" x14ac:dyDescent="0.3">
      <c r="A896" s="37">
        <v>43810</v>
      </c>
      <c r="B896" s="42">
        <v>69.849999999999994</v>
      </c>
      <c r="C896" s="43"/>
      <c r="D896" s="43">
        <v>70.63</v>
      </c>
      <c r="E896" s="43"/>
      <c r="F896" s="42">
        <v>84.5</v>
      </c>
      <c r="H896" s="12">
        <v>30</v>
      </c>
      <c r="I896" s="1">
        <v>50</v>
      </c>
      <c r="J896" s="2">
        <f t="shared" si="209"/>
        <v>25.25568877551023</v>
      </c>
      <c r="K896" s="2">
        <f t="shared" si="210"/>
        <v>49.185922077922072</v>
      </c>
      <c r="L896" s="2">
        <f t="shared" si="211"/>
        <v>22.763529411764694</v>
      </c>
      <c r="P896" s="1"/>
      <c r="Q896" s="1"/>
    </row>
    <row r="897" spans="1:17" hidden="1" x14ac:dyDescent="0.3">
      <c r="A897" s="37">
        <v>43811</v>
      </c>
      <c r="B897" s="42">
        <v>52.24</v>
      </c>
      <c r="C897" s="43"/>
      <c r="D897" s="43">
        <v>48.13</v>
      </c>
      <c r="E897" s="43"/>
      <c r="F897" s="42">
        <v>50.9</v>
      </c>
      <c r="H897" s="12">
        <v>30</v>
      </c>
      <c r="I897" s="1">
        <v>50</v>
      </c>
      <c r="J897" s="2">
        <f t="shared" si="209"/>
        <v>25.356096938775533</v>
      </c>
      <c r="K897" s="2">
        <f t="shared" si="210"/>
        <v>49.261558441558435</v>
      </c>
      <c r="L897" s="2">
        <f t="shared" si="211"/>
        <v>22.859103641456571</v>
      </c>
      <c r="P897" s="1"/>
      <c r="Q897" s="1"/>
    </row>
    <row r="898" spans="1:17" hidden="1" x14ac:dyDescent="0.3">
      <c r="A898" s="37">
        <v>43812</v>
      </c>
      <c r="B898" s="42">
        <v>23.34</v>
      </c>
      <c r="C898" s="43"/>
      <c r="D898" s="43">
        <v>21.93</v>
      </c>
      <c r="E898" s="43"/>
      <c r="F898" s="42">
        <v>21.2</v>
      </c>
      <c r="H898" s="12">
        <v>30</v>
      </c>
      <c r="I898" s="1">
        <v>50</v>
      </c>
      <c r="J898" s="2">
        <f t="shared" si="209"/>
        <v>25.379693877551048</v>
      </c>
      <c r="K898" s="2">
        <f t="shared" si="210"/>
        <v>49.280987012987012</v>
      </c>
      <c r="L898" s="2">
        <f t="shared" si="211"/>
        <v>22.882913165266093</v>
      </c>
      <c r="P898" s="1"/>
      <c r="Q898" s="1"/>
    </row>
    <row r="899" spans="1:17" hidden="1" x14ac:dyDescent="0.3">
      <c r="A899" s="37">
        <v>43813</v>
      </c>
      <c r="B899" s="42">
        <v>46.54</v>
      </c>
      <c r="C899" s="43"/>
      <c r="D899" s="43">
        <v>48.29</v>
      </c>
      <c r="E899" s="43"/>
      <c r="F899" s="42">
        <v>38.299999999999997</v>
      </c>
      <c r="H899" s="12">
        <v>30</v>
      </c>
      <c r="I899" s="1">
        <v>50</v>
      </c>
      <c r="J899" s="2">
        <f t="shared" si="209"/>
        <v>25.471785714285744</v>
      </c>
      <c r="K899" s="2">
        <f t="shared" si="210"/>
        <v>49.362129870129863</v>
      </c>
      <c r="L899" s="2">
        <f t="shared" si="211"/>
        <v>22.951932773109228</v>
      </c>
      <c r="P899" s="1"/>
      <c r="Q899" s="1"/>
    </row>
    <row r="900" spans="1:17" hidden="1" x14ac:dyDescent="0.3">
      <c r="A900" s="37">
        <v>43814</v>
      </c>
      <c r="B900" s="42">
        <v>40.049999999999997</v>
      </c>
      <c r="C900" s="43"/>
      <c r="D900" s="43">
        <v>47.73</v>
      </c>
      <c r="E900" s="43"/>
      <c r="F900" s="42">
        <v>39</v>
      </c>
      <c r="H900" s="12">
        <v>30</v>
      </c>
      <c r="I900" s="1">
        <v>50</v>
      </c>
      <c r="J900" s="2">
        <f t="shared" si="209"/>
        <v>25.499515306122476</v>
      </c>
      <c r="K900" s="2">
        <f t="shared" si="210"/>
        <v>49.430467532467532</v>
      </c>
      <c r="L900" s="2">
        <f t="shared" si="211"/>
        <v>23.013473389355724</v>
      </c>
      <c r="P900" s="1"/>
      <c r="Q900" s="1"/>
    </row>
    <row r="901" spans="1:17" hidden="1" x14ac:dyDescent="0.3">
      <c r="A901" s="37">
        <v>43815</v>
      </c>
      <c r="B901" s="42">
        <v>88</v>
      </c>
      <c r="C901" s="43"/>
      <c r="D901" s="43">
        <v>134.36000000000001</v>
      </c>
      <c r="E901" s="43"/>
      <c r="F901" s="42">
        <v>78.099999999999994</v>
      </c>
      <c r="H901" s="12">
        <v>30</v>
      </c>
      <c r="I901" s="1">
        <v>50</v>
      </c>
      <c r="J901" s="2">
        <f t="shared" si="209"/>
        <v>25.646785714285741</v>
      </c>
      <c r="K901" s="2">
        <f t="shared" si="210"/>
        <v>49.608337662337661</v>
      </c>
      <c r="L901" s="2">
        <f t="shared" si="211"/>
        <v>23.170224089635841</v>
      </c>
      <c r="P901" s="1"/>
      <c r="Q901" s="1"/>
    </row>
    <row r="902" spans="1:17" hidden="1" x14ac:dyDescent="0.3">
      <c r="A902" s="37">
        <v>43816</v>
      </c>
      <c r="B902" s="42">
        <v>25.74</v>
      </c>
      <c r="C902" s="43"/>
      <c r="D902" s="43">
        <v>23.38</v>
      </c>
      <c r="E902" s="43"/>
      <c r="F902" s="42">
        <v>22.5</v>
      </c>
      <c r="H902" s="12">
        <v>30</v>
      </c>
      <c r="I902" s="1">
        <v>50</v>
      </c>
      <c r="J902" s="2">
        <f t="shared" si="209"/>
        <v>25.660918367346966</v>
      </c>
      <c r="K902" s="2">
        <f t="shared" si="210"/>
        <v>49.545948051948059</v>
      </c>
      <c r="L902" s="2">
        <f t="shared" si="211"/>
        <v>23.164089635854328</v>
      </c>
      <c r="P902" s="1"/>
      <c r="Q902" s="1"/>
    </row>
    <row r="903" spans="1:17" hidden="1" x14ac:dyDescent="0.3">
      <c r="A903" s="37">
        <v>43817</v>
      </c>
      <c r="B903" s="42">
        <v>42.7</v>
      </c>
      <c r="C903" s="43"/>
      <c r="D903" s="43">
        <v>34.380000000000003</v>
      </c>
      <c r="E903" s="43"/>
      <c r="F903" s="42">
        <v>24.8</v>
      </c>
      <c r="H903" s="12">
        <v>30</v>
      </c>
      <c r="I903" s="1">
        <v>50</v>
      </c>
      <c r="J903" s="2">
        <f t="shared" si="209"/>
        <v>25.744081632653089</v>
      </c>
      <c r="K903" s="2">
        <f t="shared" si="210"/>
        <v>49.606779220779231</v>
      </c>
      <c r="L903" s="2">
        <f t="shared" si="211"/>
        <v>23.204929971988779</v>
      </c>
      <c r="P903" s="1"/>
      <c r="Q903" s="1"/>
    </row>
    <row r="904" spans="1:17" hidden="1" x14ac:dyDescent="0.3">
      <c r="A904" s="37">
        <v>43818</v>
      </c>
      <c r="B904" s="42">
        <v>96.91</v>
      </c>
      <c r="C904" s="43"/>
      <c r="D904" s="43">
        <v>115.43</v>
      </c>
      <c r="E904" s="43"/>
      <c r="F904" s="42">
        <v>84.8</v>
      </c>
      <c r="H904" s="12">
        <v>30</v>
      </c>
      <c r="I904" s="1">
        <v>50</v>
      </c>
      <c r="J904" s="2">
        <f t="shared" si="209"/>
        <v>25.958367346938804</v>
      </c>
      <c r="K904" s="2">
        <f t="shared" si="210"/>
        <v>49.868545454545462</v>
      </c>
      <c r="L904" s="2">
        <f t="shared" si="211"/>
        <v>23.402016806722671</v>
      </c>
      <c r="P904" s="1"/>
      <c r="Q904" s="1"/>
    </row>
    <row r="905" spans="1:17" hidden="1" x14ac:dyDescent="0.3">
      <c r="A905" s="37">
        <v>43819</v>
      </c>
      <c r="B905" s="42">
        <v>50.55</v>
      </c>
      <c r="C905" s="43"/>
      <c r="D905" s="43">
        <v>44.52</v>
      </c>
      <c r="E905" s="43"/>
      <c r="F905" s="42">
        <v>47</v>
      </c>
      <c r="H905" s="12">
        <v>30</v>
      </c>
      <c r="I905" s="1">
        <v>50</v>
      </c>
      <c r="J905" s="2">
        <f t="shared" si="209"/>
        <v>26.058341836734723</v>
      </c>
      <c r="K905" s="2">
        <f t="shared" si="210"/>
        <v>49.957870129870138</v>
      </c>
      <c r="L905" s="2">
        <f t="shared" si="211"/>
        <v>23.504929971988776</v>
      </c>
      <c r="P905" s="1"/>
      <c r="Q905" s="1"/>
    </row>
    <row r="906" spans="1:17" hidden="1" x14ac:dyDescent="0.3">
      <c r="A906" s="37">
        <v>43820</v>
      </c>
      <c r="B906" s="42">
        <v>81.14</v>
      </c>
      <c r="C906" s="43"/>
      <c r="D906" s="43">
        <v>104.55</v>
      </c>
      <c r="E906" s="43"/>
      <c r="F906" s="42">
        <v>55.6</v>
      </c>
      <c r="H906" s="12">
        <v>30</v>
      </c>
      <c r="I906" s="1">
        <v>50</v>
      </c>
      <c r="J906" s="2">
        <f t="shared" si="209"/>
        <v>26.228852040816353</v>
      </c>
      <c r="K906" s="2">
        <f t="shared" si="210"/>
        <v>50.169454545454549</v>
      </c>
      <c r="L906" s="2">
        <f t="shared" si="211"/>
        <v>23.61683473389354</v>
      </c>
      <c r="P906" s="1"/>
      <c r="Q906" s="1"/>
    </row>
    <row r="907" spans="1:17" hidden="1" x14ac:dyDescent="0.3">
      <c r="A907" s="37">
        <v>43821</v>
      </c>
      <c r="B907" s="42">
        <v>54.3</v>
      </c>
      <c r="C907" s="43"/>
      <c r="D907" s="43" t="s">
        <v>33</v>
      </c>
      <c r="E907" s="43"/>
      <c r="F907" s="42">
        <v>71.3</v>
      </c>
      <c r="H907" s="12">
        <v>30</v>
      </c>
      <c r="I907" s="1">
        <v>50</v>
      </c>
      <c r="J907" s="2">
        <f t="shared" si="209"/>
        <v>26.317627551020433</v>
      </c>
      <c r="K907" s="2">
        <f t="shared" si="210"/>
        <v>50.137760416666673</v>
      </c>
      <c r="L907" s="2">
        <f t="shared" si="211"/>
        <v>23.765406162464966</v>
      </c>
      <c r="P907" s="1"/>
      <c r="Q907" s="1"/>
    </row>
    <row r="908" spans="1:17" hidden="1" x14ac:dyDescent="0.3">
      <c r="A908" s="37">
        <v>43822</v>
      </c>
      <c r="B908" s="42">
        <v>26.6</v>
      </c>
      <c r="C908" s="43"/>
      <c r="D908" s="43">
        <v>25.83</v>
      </c>
      <c r="E908" s="43"/>
      <c r="F908" s="42">
        <v>28.8</v>
      </c>
      <c r="H908" s="12">
        <v>30</v>
      </c>
      <c r="I908" s="1">
        <v>50</v>
      </c>
      <c r="J908" s="2">
        <f t="shared" si="209"/>
        <v>26.308341836734719</v>
      </c>
      <c r="K908" s="2">
        <f t="shared" si="210"/>
        <v>50.019427083333341</v>
      </c>
      <c r="L908" s="2">
        <f t="shared" si="211"/>
        <v>23.77277310924368</v>
      </c>
      <c r="P908" s="1"/>
      <c r="Q908" s="1"/>
    </row>
    <row r="909" spans="1:17" hidden="1" x14ac:dyDescent="0.3">
      <c r="A909" s="37">
        <v>43823</v>
      </c>
      <c r="B909" s="42">
        <v>27.48</v>
      </c>
      <c r="C909" s="43"/>
      <c r="D909" s="43">
        <v>27.71</v>
      </c>
      <c r="E909" s="43"/>
      <c r="F909" s="42">
        <v>23.2</v>
      </c>
      <c r="H909" s="12">
        <v>30</v>
      </c>
      <c r="I909" s="1">
        <v>50</v>
      </c>
      <c r="J909" s="2">
        <f t="shared" si="209"/>
        <v>25.995408163265328</v>
      </c>
      <c r="K909" s="2">
        <f t="shared" si="210"/>
        <v>49.601276041666665</v>
      </c>
      <c r="L909" s="2">
        <f t="shared" si="211"/>
        <v>23.45927170868346</v>
      </c>
      <c r="P909" s="1"/>
      <c r="Q909" s="1"/>
    </row>
    <row r="910" spans="1:17" hidden="1" x14ac:dyDescent="0.3">
      <c r="A910" s="37">
        <v>43824</v>
      </c>
      <c r="B910" s="42">
        <v>18.29</v>
      </c>
      <c r="C910" s="43"/>
      <c r="D910" s="43">
        <v>21.21</v>
      </c>
      <c r="E910" s="43"/>
      <c r="F910" s="42">
        <v>17.5</v>
      </c>
      <c r="H910" s="12">
        <v>30</v>
      </c>
      <c r="I910" s="1">
        <v>50</v>
      </c>
      <c r="J910" s="2">
        <f t="shared" si="209"/>
        <v>25.731122448979615</v>
      </c>
      <c r="K910" s="2">
        <f t="shared" si="210"/>
        <v>49.004427083333326</v>
      </c>
      <c r="L910" s="2">
        <f t="shared" si="211"/>
        <v>23.19064425770307</v>
      </c>
      <c r="P910" s="1"/>
      <c r="Q910" s="1"/>
    </row>
    <row r="911" spans="1:17" hidden="1" x14ac:dyDescent="0.3">
      <c r="A911" s="37">
        <v>43825</v>
      </c>
      <c r="B911" s="42">
        <v>27.59</v>
      </c>
      <c r="C911" s="43"/>
      <c r="D911" s="43">
        <v>25.29</v>
      </c>
      <c r="E911" s="43"/>
      <c r="F911" s="42">
        <v>22</v>
      </c>
      <c r="H911" s="12">
        <v>30</v>
      </c>
      <c r="I911" s="1">
        <v>50</v>
      </c>
      <c r="J911" s="2">
        <f t="shared" si="209"/>
        <v>25.757091836734713</v>
      </c>
      <c r="K911" s="2">
        <f t="shared" si="210"/>
        <v>48.953151041666665</v>
      </c>
      <c r="L911" s="2">
        <f t="shared" si="211"/>
        <v>23.199719887955176</v>
      </c>
      <c r="P911" s="1"/>
      <c r="Q911" s="1"/>
    </row>
    <row r="912" spans="1:17" hidden="1" x14ac:dyDescent="0.3">
      <c r="A912" s="37">
        <v>43826</v>
      </c>
      <c r="B912" s="42">
        <v>36.35</v>
      </c>
      <c r="C912" s="43"/>
      <c r="D912" s="43">
        <v>33.57</v>
      </c>
      <c r="E912" s="43"/>
      <c r="F912" s="42">
        <v>25.9</v>
      </c>
      <c r="H912" s="12">
        <v>30</v>
      </c>
      <c r="I912" s="1">
        <v>50</v>
      </c>
      <c r="J912" s="2">
        <f t="shared" si="209"/>
        <v>25.801020408163289</v>
      </c>
      <c r="K912" s="2">
        <f t="shared" si="210"/>
        <v>48.963255208333329</v>
      </c>
      <c r="L912" s="2">
        <f t="shared" si="211"/>
        <v>23.228039215686263</v>
      </c>
      <c r="P912" s="1"/>
      <c r="Q912" s="1"/>
    </row>
    <row r="913" spans="1:23" hidden="1" x14ac:dyDescent="0.3">
      <c r="A913" s="37">
        <v>43827</v>
      </c>
      <c r="B913" s="42">
        <v>35.57</v>
      </c>
      <c r="C913" s="43"/>
      <c r="D913" s="43">
        <v>53.33</v>
      </c>
      <c r="E913" s="43"/>
      <c r="F913" s="42">
        <v>34.299999999999997</v>
      </c>
      <c r="H913" s="12">
        <v>30</v>
      </c>
      <c r="I913" s="1">
        <v>50</v>
      </c>
      <c r="J913" s="2">
        <f t="shared" si="209"/>
        <v>25.840994897959206</v>
      </c>
      <c r="K913" s="2">
        <f t="shared" si="210"/>
        <v>49.010651041666669</v>
      </c>
      <c r="L913" s="2">
        <f t="shared" si="211"/>
        <v>23.278291316526602</v>
      </c>
      <c r="P913" s="1"/>
      <c r="Q913" s="1"/>
    </row>
    <row r="914" spans="1:23" hidden="1" x14ac:dyDescent="0.3">
      <c r="A914" s="37">
        <v>43828</v>
      </c>
      <c r="B914" s="42">
        <v>52.02</v>
      </c>
      <c r="C914" s="43"/>
      <c r="D914" s="43">
        <v>62.35</v>
      </c>
      <c r="E914" s="43"/>
      <c r="F914" s="42">
        <v>39.200000000000003</v>
      </c>
      <c r="H914" s="12">
        <v>30</v>
      </c>
      <c r="I914" s="1">
        <v>50</v>
      </c>
      <c r="J914" s="2">
        <f t="shared" si="209"/>
        <v>25.897040816326555</v>
      </c>
      <c r="K914" s="2">
        <f t="shared" si="210"/>
        <v>49.006119791666663</v>
      </c>
      <c r="L914" s="2">
        <f t="shared" si="211"/>
        <v>23.320504201680663</v>
      </c>
      <c r="P914" s="1"/>
      <c r="Q914" s="1"/>
    </row>
    <row r="915" spans="1:23" hidden="1" x14ac:dyDescent="0.3">
      <c r="A915" s="37">
        <v>43829</v>
      </c>
      <c r="B915" s="42">
        <v>75.09</v>
      </c>
      <c r="C915" s="43"/>
      <c r="D915" s="43">
        <v>169.77</v>
      </c>
      <c r="E915" s="43"/>
      <c r="F915" s="42">
        <v>63.5</v>
      </c>
      <c r="H915" s="12">
        <v>30</v>
      </c>
      <c r="I915" s="1">
        <v>50</v>
      </c>
      <c r="J915" s="2">
        <f t="shared" si="209"/>
        <v>26.056403061224515</v>
      </c>
      <c r="K915" s="2">
        <f t="shared" si="210"/>
        <v>49.412812499999994</v>
      </c>
      <c r="L915" s="2">
        <f t="shared" si="211"/>
        <v>23.467198879551809</v>
      </c>
      <c r="P915" s="1"/>
      <c r="Q915" s="1"/>
    </row>
    <row r="916" spans="1:23" hidden="1" x14ac:dyDescent="0.3">
      <c r="A916" s="37">
        <v>43830</v>
      </c>
      <c r="B916" s="42">
        <v>52.56</v>
      </c>
      <c r="C916" s="43"/>
      <c r="D916" s="43">
        <v>188.9</v>
      </c>
      <c r="E916" s="43"/>
      <c r="F916" s="42">
        <v>46.2</v>
      </c>
      <c r="H916" s="12">
        <v>30</v>
      </c>
      <c r="I916" s="1">
        <v>50</v>
      </c>
      <c r="J916" s="2">
        <f t="shared" si="209"/>
        <v>26.169030612244921</v>
      </c>
      <c r="K916" s="2">
        <f t="shared" si="210"/>
        <v>49.87052083333333</v>
      </c>
      <c r="L916" s="2">
        <f t="shared" si="211"/>
        <v>23.574201680672257</v>
      </c>
      <c r="P916" s="1"/>
      <c r="Q916" s="1"/>
    </row>
    <row r="917" spans="1:23" hidden="1" x14ac:dyDescent="0.3">
      <c r="A917" s="37">
        <v>43831</v>
      </c>
      <c r="B917" s="42">
        <v>94.35</v>
      </c>
      <c r="C917" s="43"/>
      <c r="D917" s="43">
        <v>90.08</v>
      </c>
      <c r="E917" s="43"/>
      <c r="F917" s="42">
        <v>74.41660416666663</v>
      </c>
      <c r="H917" s="12">
        <v>30</v>
      </c>
      <c r="I917" s="1">
        <v>50</v>
      </c>
      <c r="J917" s="2">
        <f t="shared" si="209"/>
        <v>26.363622448979612</v>
      </c>
      <c r="K917" s="2">
        <f t="shared" si="210"/>
        <v>50.051744791666671</v>
      </c>
      <c r="L917" s="2">
        <f t="shared" ref="L917" si="212">AVERAGE(F521:F917)</f>
        <v>23.750802812791775</v>
      </c>
      <c r="N917" s="51"/>
      <c r="O917" s="51"/>
      <c r="P917" s="51"/>
      <c r="R917"/>
      <c r="S917"/>
      <c r="T917"/>
      <c r="U917"/>
      <c r="V917"/>
      <c r="W917"/>
    </row>
    <row r="918" spans="1:23" hidden="1" x14ac:dyDescent="0.3">
      <c r="A918" s="37">
        <v>43832</v>
      </c>
      <c r="B918" s="42">
        <v>34.270000000000003</v>
      </c>
      <c r="C918" s="43"/>
      <c r="D918" s="43">
        <v>22.47</v>
      </c>
      <c r="E918" s="43"/>
      <c r="F918" s="42">
        <v>38.96</v>
      </c>
      <c r="H918" s="12">
        <v>30</v>
      </c>
      <c r="I918" s="1">
        <v>50</v>
      </c>
      <c r="J918" s="2">
        <f t="shared" si="209"/>
        <v>26.39992346938778</v>
      </c>
      <c r="K918" s="2">
        <f t="shared" si="210"/>
        <v>50.045546875000007</v>
      </c>
      <c r="L918" s="2">
        <f t="shared" ref="L918" si="213">AVERAGE(F522:F918)</f>
        <v>23.823800011671327</v>
      </c>
      <c r="N918" s="51"/>
      <c r="O918" s="51"/>
      <c r="P918" s="51"/>
      <c r="Q918" s="2"/>
      <c r="R918" s="2"/>
      <c r="S918" s="2"/>
      <c r="T918" s="2"/>
      <c r="U918" s="2"/>
      <c r="V918"/>
      <c r="W918" s="2"/>
    </row>
    <row r="919" spans="1:23" hidden="1" x14ac:dyDescent="0.3">
      <c r="A919" s="37">
        <v>43833</v>
      </c>
      <c r="B919" s="42">
        <v>51.58</v>
      </c>
      <c r="C919" s="43"/>
      <c r="D919" s="43">
        <v>16.38</v>
      </c>
      <c r="E919" s="43"/>
      <c r="F919" s="42">
        <v>42.188358541666702</v>
      </c>
      <c r="H919" s="12">
        <v>30</v>
      </c>
      <c r="I919" s="1">
        <v>50</v>
      </c>
      <c r="J919" s="2">
        <f t="shared" si="209"/>
        <v>26.440765306122469</v>
      </c>
      <c r="K919" s="2">
        <f t="shared" si="210"/>
        <v>49.894713541666675</v>
      </c>
      <c r="L919" s="2">
        <f t="shared" ref="L919" si="214">AVERAGE(F523:F919)</f>
        <v>23.849537710667594</v>
      </c>
      <c r="N919" s="51"/>
      <c r="O919" s="51"/>
      <c r="P919" s="51"/>
      <c r="Q919" s="2"/>
      <c r="R919" s="2"/>
      <c r="S919" s="2"/>
      <c r="T919" s="2"/>
      <c r="U919" s="2"/>
      <c r="V919" s="48"/>
      <c r="W919" s="2"/>
    </row>
    <row r="920" spans="1:23" hidden="1" x14ac:dyDescent="0.3">
      <c r="A920" s="37">
        <v>43834</v>
      </c>
      <c r="B920" s="42">
        <v>43.62</v>
      </c>
      <c r="C920" s="43"/>
      <c r="D920" s="43">
        <v>14.4</v>
      </c>
      <c r="E920" s="43"/>
      <c r="F920" s="42">
        <v>33.213454166666686</v>
      </c>
      <c r="H920" s="12">
        <v>30</v>
      </c>
      <c r="I920" s="1">
        <v>50</v>
      </c>
      <c r="J920" s="2">
        <f t="shared" si="209"/>
        <v>26.489642857142883</v>
      </c>
      <c r="K920" s="2">
        <f t="shared" si="210"/>
        <v>49.823151041666677</v>
      </c>
      <c r="L920" s="2">
        <f t="shared" ref="L920" si="215">AVERAGE(F524:F920)</f>
        <v>23.858819094887952</v>
      </c>
      <c r="N920" s="51"/>
      <c r="O920" s="51"/>
      <c r="P920" s="51"/>
      <c r="Q920" s="2"/>
      <c r="R920" s="2"/>
      <c r="S920" s="2"/>
      <c r="T920" s="2"/>
      <c r="U920" s="2"/>
      <c r="V920" s="48"/>
      <c r="W920" s="2"/>
    </row>
    <row r="921" spans="1:23" hidden="1" x14ac:dyDescent="0.3">
      <c r="A921" s="37">
        <v>43835</v>
      </c>
      <c r="B921" s="42">
        <v>119.98</v>
      </c>
      <c r="C921" s="43"/>
      <c r="D921" s="43">
        <v>49.54</v>
      </c>
      <c r="E921" s="43"/>
      <c r="F921" s="42">
        <v>120.26502083333334</v>
      </c>
      <c r="H921" s="12">
        <v>30</v>
      </c>
      <c r="I921" s="1">
        <v>50</v>
      </c>
      <c r="J921" s="2">
        <f t="shared" si="209"/>
        <v>26.735510204081649</v>
      </c>
      <c r="K921" s="2">
        <f t="shared" si="210"/>
        <v>49.808385416666681</v>
      </c>
      <c r="L921" s="2">
        <f t="shared" ref="L921" si="216">AVERAGE(F525:F921)</f>
        <v>24.116144083216614</v>
      </c>
      <c r="N921" s="51"/>
      <c r="O921" s="51"/>
      <c r="P921" s="51"/>
      <c r="Q921" s="2"/>
      <c r="R921" s="2"/>
      <c r="S921" s="2"/>
      <c r="T921" s="2"/>
      <c r="U921" s="2"/>
      <c r="V921" s="48"/>
      <c r="W921" s="2"/>
    </row>
    <row r="922" spans="1:23" hidden="1" x14ac:dyDescent="0.3">
      <c r="A922" s="37">
        <v>43836</v>
      </c>
      <c r="B922" s="42">
        <v>49.18</v>
      </c>
      <c r="C922" s="43"/>
      <c r="D922" s="43">
        <v>14.17</v>
      </c>
      <c r="E922" s="43"/>
      <c r="F922" s="42">
        <v>44.34</v>
      </c>
      <c r="H922" s="12">
        <v>30</v>
      </c>
      <c r="I922" s="1">
        <v>50</v>
      </c>
      <c r="J922" s="2">
        <f t="shared" si="209"/>
        <v>26.818112244897979</v>
      </c>
      <c r="K922" s="2">
        <f t="shared" si="210"/>
        <v>49.801171875000016</v>
      </c>
      <c r="L922" s="2">
        <f t="shared" ref="L922" si="217">AVERAGE(F526:F922)</f>
        <v>24.193006828314651</v>
      </c>
      <c r="N922" s="51"/>
      <c r="O922" s="51"/>
      <c r="P922" s="51"/>
      <c r="Q922" s="2"/>
      <c r="R922" s="2"/>
      <c r="S922" s="2"/>
      <c r="T922" s="2"/>
      <c r="U922" s="2"/>
      <c r="V922" s="48"/>
      <c r="W922" s="2"/>
    </row>
    <row r="923" spans="1:23" hidden="1" x14ac:dyDescent="0.3">
      <c r="A923" s="37">
        <v>43837</v>
      </c>
      <c r="B923" s="42">
        <v>30.3</v>
      </c>
      <c r="C923" s="43"/>
      <c r="D923" s="43">
        <v>13.76</v>
      </c>
      <c r="E923" s="43"/>
      <c r="F923" s="42">
        <v>25.783152430555536</v>
      </c>
      <c r="H923" s="12">
        <v>30</v>
      </c>
      <c r="I923" s="1">
        <v>50</v>
      </c>
      <c r="J923" s="2">
        <f t="shared" si="209"/>
        <v>26.862015306122466</v>
      </c>
      <c r="K923" s="2">
        <f t="shared" si="210"/>
        <v>49.777630208333342</v>
      </c>
      <c r="L923" s="2">
        <f t="shared" ref="L923" si="218">AVERAGE(F527:F923)</f>
        <v>24.229934426159346</v>
      </c>
      <c r="N923" s="51"/>
      <c r="O923" s="51"/>
      <c r="P923" s="51"/>
      <c r="Q923" s="2"/>
      <c r="R923" s="2"/>
      <c r="S923" s="2"/>
      <c r="T923" s="2"/>
      <c r="U923" s="2"/>
      <c r="V923" s="48"/>
      <c r="W923" s="2"/>
    </row>
    <row r="924" spans="1:23" hidden="1" x14ac:dyDescent="0.3">
      <c r="A924" s="37">
        <v>43838</v>
      </c>
      <c r="B924" s="42">
        <v>52.71</v>
      </c>
      <c r="C924" s="43"/>
      <c r="D924" s="43">
        <v>25.22</v>
      </c>
      <c r="E924" s="43"/>
      <c r="F924" s="42">
        <v>44.827291666666653</v>
      </c>
      <c r="H924" s="12">
        <v>30</v>
      </c>
      <c r="I924" s="1">
        <v>50</v>
      </c>
      <c r="J924" s="2">
        <f t="shared" si="209"/>
        <v>26.936122448979607</v>
      </c>
      <c r="K924" s="2">
        <f t="shared" si="210"/>
        <v>49.786458333333343</v>
      </c>
      <c r="L924" s="2">
        <f t="shared" ref="L924" si="219">AVERAGE(F528:F924)</f>
        <v>24.304800789371289</v>
      </c>
      <c r="N924" s="51"/>
      <c r="O924" s="51"/>
      <c r="P924" s="51"/>
      <c r="Q924" s="2"/>
      <c r="R924" s="2"/>
      <c r="S924" s="2"/>
      <c r="T924" s="2"/>
      <c r="U924" s="2"/>
      <c r="V924" s="48"/>
      <c r="W924" s="2"/>
    </row>
    <row r="925" spans="1:23" hidden="1" x14ac:dyDescent="0.3">
      <c r="A925" s="37">
        <v>43839</v>
      </c>
      <c r="B925" s="42">
        <v>38.299999999999997</v>
      </c>
      <c r="C925" s="43"/>
      <c r="D925" s="43">
        <v>28.61</v>
      </c>
      <c r="E925" s="43"/>
      <c r="F925" s="42">
        <v>43.710573611111137</v>
      </c>
      <c r="H925" s="12">
        <v>30</v>
      </c>
      <c r="I925" s="1">
        <v>50</v>
      </c>
      <c r="J925" s="2">
        <f t="shared" si="209"/>
        <v>26.996122448979605</v>
      </c>
      <c r="K925" s="2">
        <f t="shared" si="210"/>
        <v>49.765937500000007</v>
      </c>
      <c r="L925" s="2">
        <f t="shared" ref="L925" si="220">AVERAGE(F529:F925)</f>
        <v>24.375138530578891</v>
      </c>
      <c r="N925" s="51"/>
      <c r="O925" s="51"/>
      <c r="P925" s="51"/>
      <c r="Q925" s="2"/>
      <c r="R925" s="2"/>
      <c r="S925" s="2"/>
      <c r="T925" s="2"/>
      <c r="U925" s="2"/>
      <c r="V925" s="48"/>
      <c r="W925" s="2"/>
    </row>
    <row r="926" spans="1:23" hidden="1" x14ac:dyDescent="0.3">
      <c r="A926" s="37">
        <v>43840</v>
      </c>
      <c r="B926" s="42">
        <v>36.71</v>
      </c>
      <c r="C926" s="43"/>
      <c r="D926" s="43">
        <v>58.86</v>
      </c>
      <c r="E926" s="43"/>
      <c r="F926" s="42">
        <v>27.970009027777785</v>
      </c>
      <c r="H926" s="12">
        <v>30</v>
      </c>
      <c r="I926" s="1">
        <v>50</v>
      </c>
      <c r="J926" s="2">
        <f t="shared" si="209"/>
        <v>27.017270408163277</v>
      </c>
      <c r="K926" s="2">
        <f t="shared" si="210"/>
        <v>49.81411458333335</v>
      </c>
      <c r="L926" s="2">
        <f t="shared" ref="L926" si="221">AVERAGE(F530:F926)</f>
        <v>24.397183373793954</v>
      </c>
      <c r="N926" s="51"/>
      <c r="O926" s="51"/>
      <c r="P926" s="51"/>
      <c r="Q926" s="2"/>
      <c r="R926" s="2"/>
      <c r="S926" s="2"/>
      <c r="T926" s="2"/>
      <c r="U926" s="2"/>
      <c r="V926" s="48"/>
      <c r="W926" s="2"/>
    </row>
    <row r="927" spans="1:23" hidden="1" x14ac:dyDescent="0.3">
      <c r="A927" s="37">
        <v>43841</v>
      </c>
      <c r="B927" s="42">
        <v>236.08</v>
      </c>
      <c r="C927" s="43"/>
      <c r="D927" s="43">
        <v>187.35</v>
      </c>
      <c r="E927" s="43"/>
      <c r="F927" s="42">
        <v>131.09170833333317</v>
      </c>
      <c r="H927" s="12">
        <v>30</v>
      </c>
      <c r="I927" s="1">
        <v>50</v>
      </c>
      <c r="J927" s="2">
        <f t="shared" si="209"/>
        <v>27.532397959183683</v>
      </c>
      <c r="K927" s="2">
        <f t="shared" si="210"/>
        <v>50.163828125000009</v>
      </c>
      <c r="L927" s="2">
        <f t="shared" ref="L927" si="222">AVERAGE(F531:F927)</f>
        <v>24.680073313103005</v>
      </c>
      <c r="N927" s="51"/>
      <c r="O927" s="51"/>
      <c r="P927" s="51"/>
      <c r="Q927" s="2"/>
      <c r="R927" s="2"/>
      <c r="S927" s="2"/>
      <c r="T927" s="2"/>
      <c r="U927" s="2"/>
      <c r="V927" s="48"/>
      <c r="W927" s="2"/>
    </row>
    <row r="928" spans="1:23" hidden="1" x14ac:dyDescent="0.3">
      <c r="A928" s="37">
        <v>43842</v>
      </c>
      <c r="B928" s="42">
        <v>54.41</v>
      </c>
      <c r="C928" s="43"/>
      <c r="D928" s="43">
        <v>53.28</v>
      </c>
      <c r="E928" s="43"/>
      <c r="F928" s="42">
        <v>47.185175000000022</v>
      </c>
      <c r="H928" s="12">
        <v>30</v>
      </c>
      <c r="I928" s="1">
        <v>50</v>
      </c>
      <c r="J928" s="2">
        <f t="shared" si="209"/>
        <v>27.620867346938784</v>
      </c>
      <c r="K928" s="2">
        <f t="shared" si="210"/>
        <v>50.253932291666672</v>
      </c>
      <c r="L928" s="2">
        <f t="shared" ref="L928" si="223">AVERAGE(F532:F928)</f>
        <v>24.766306296296285</v>
      </c>
      <c r="N928" s="51"/>
      <c r="O928" s="51"/>
      <c r="P928" s="51"/>
      <c r="Q928" s="2"/>
      <c r="R928" s="2"/>
      <c r="S928" s="2"/>
      <c r="T928" s="2"/>
      <c r="U928" s="2"/>
      <c r="V928" s="48"/>
      <c r="W928" s="2"/>
    </row>
    <row r="929" spans="1:23" hidden="1" x14ac:dyDescent="0.3">
      <c r="A929" s="37">
        <v>43843</v>
      </c>
      <c r="B929" s="42">
        <v>29.24</v>
      </c>
      <c r="C929" s="43"/>
      <c r="D929" s="43">
        <v>28.01</v>
      </c>
      <c r="E929" s="43"/>
      <c r="F929" s="42">
        <v>26.681520833333312</v>
      </c>
      <c r="H929" s="12">
        <v>30</v>
      </c>
      <c r="I929" s="1">
        <v>50</v>
      </c>
      <c r="J929" s="2">
        <f t="shared" si="209"/>
        <v>27.659974489795925</v>
      </c>
      <c r="K929" s="2">
        <f t="shared" si="210"/>
        <v>50.291276041666663</v>
      </c>
      <c r="L929" s="2">
        <f t="shared" ref="L929" si="224">AVERAGE(F533:F929)</f>
        <v>24.811072461095542</v>
      </c>
      <c r="N929" s="51"/>
      <c r="O929" s="51"/>
      <c r="P929" s="51"/>
      <c r="Q929" s="2"/>
      <c r="R929" s="2"/>
      <c r="S929" s="2"/>
      <c r="T929" s="2"/>
      <c r="U929" s="2"/>
      <c r="V929" s="48"/>
      <c r="W929" s="2"/>
    </row>
    <row r="930" spans="1:23" hidden="1" x14ac:dyDescent="0.3">
      <c r="A930" s="37">
        <v>43844</v>
      </c>
      <c r="B930" s="42">
        <v>30.83</v>
      </c>
      <c r="C930" s="43"/>
      <c r="D930" s="43">
        <v>29.15</v>
      </c>
      <c r="E930" s="43"/>
      <c r="F930" s="42">
        <v>29.017299999999999</v>
      </c>
      <c r="H930" s="12">
        <v>30</v>
      </c>
      <c r="I930" s="1">
        <v>50</v>
      </c>
      <c r="J930" s="2">
        <f t="shared" si="209"/>
        <v>27.709413265306129</v>
      </c>
      <c r="K930" s="2">
        <f t="shared" si="210"/>
        <v>50.176562500000017</v>
      </c>
      <c r="L930" s="2">
        <f t="shared" ref="L930" si="225">AVERAGE(F534:F930)</f>
        <v>24.86406209694988</v>
      </c>
      <c r="N930" s="51"/>
      <c r="O930" s="51"/>
      <c r="P930" s="51"/>
      <c r="Q930" s="2"/>
      <c r="R930" s="2"/>
      <c r="S930" s="2"/>
      <c r="T930" s="2"/>
      <c r="U930" s="2"/>
      <c r="V930" s="48"/>
      <c r="W930" s="2"/>
    </row>
    <row r="931" spans="1:23" hidden="1" x14ac:dyDescent="0.3">
      <c r="A931" s="37">
        <v>43845</v>
      </c>
      <c r="B931" s="42">
        <v>29.7</v>
      </c>
      <c r="C931" s="43"/>
      <c r="D931" s="43">
        <v>26.55</v>
      </c>
      <c r="E931" s="43"/>
      <c r="F931" s="42">
        <v>26.0764</v>
      </c>
      <c r="H931" s="12">
        <v>30</v>
      </c>
      <c r="I931" s="1">
        <v>50</v>
      </c>
      <c r="J931" s="2">
        <f t="shared" si="209"/>
        <v>27.732806122448988</v>
      </c>
      <c r="K931" s="2">
        <f t="shared" si="210"/>
        <v>50.130703125000004</v>
      </c>
      <c r="L931" s="2">
        <f t="shared" ref="L931" si="226">AVERAGE(F535:F931)</f>
        <v>24.895928763616546</v>
      </c>
      <c r="N931" s="51"/>
      <c r="O931" s="51"/>
      <c r="P931" s="51"/>
      <c r="Q931" s="2"/>
      <c r="R931" s="2"/>
      <c r="S931" s="2"/>
      <c r="T931" s="2"/>
      <c r="U931" s="2"/>
      <c r="V931" s="48"/>
      <c r="W931" s="2"/>
    </row>
    <row r="932" spans="1:23" hidden="1" x14ac:dyDescent="0.3">
      <c r="A932" s="37">
        <v>43846</v>
      </c>
      <c r="B932" s="42">
        <v>27.96</v>
      </c>
      <c r="C932" s="43"/>
      <c r="D932" s="43">
        <v>34.19</v>
      </c>
      <c r="E932" s="43"/>
      <c r="F932" s="42">
        <v>23.5563</v>
      </c>
      <c r="H932" s="12">
        <v>30</v>
      </c>
      <c r="I932" s="1">
        <v>50</v>
      </c>
      <c r="J932" s="2">
        <f t="shared" si="209"/>
        <v>27.734540816326536</v>
      </c>
      <c r="K932" s="2">
        <f t="shared" si="210"/>
        <v>49.941041666666671</v>
      </c>
      <c r="L932" s="2">
        <f t="shared" ref="L932" si="227">AVERAGE(F536:F932)</f>
        <v>24.902529043728595</v>
      </c>
      <c r="N932" s="51"/>
      <c r="O932" s="51"/>
      <c r="P932" s="51"/>
      <c r="Q932" s="2"/>
      <c r="R932" s="2"/>
      <c r="S932" s="2"/>
      <c r="T932" s="2"/>
      <c r="U932" s="2"/>
      <c r="V932" s="48"/>
      <c r="W932" s="2"/>
    </row>
    <row r="933" spans="1:23" hidden="1" x14ac:dyDescent="0.3">
      <c r="A933" s="37">
        <v>43847</v>
      </c>
      <c r="B933" s="42">
        <v>31.1</v>
      </c>
      <c r="C933" s="43"/>
      <c r="D933" s="43">
        <v>27.16</v>
      </c>
      <c r="E933" s="43"/>
      <c r="F933" s="42">
        <v>28.68</v>
      </c>
      <c r="H933" s="12">
        <v>30</v>
      </c>
      <c r="I933" s="1">
        <v>50</v>
      </c>
      <c r="J933" s="2">
        <f t="shared" si="209"/>
        <v>27.735510204081635</v>
      </c>
      <c r="K933" s="2">
        <f t="shared" si="210"/>
        <v>49.885390625000007</v>
      </c>
      <c r="L933" s="2">
        <f t="shared" ref="L933" si="228">AVERAGE(F537:F933)</f>
        <v>24.918719519919073</v>
      </c>
      <c r="N933" s="51"/>
      <c r="O933" s="51"/>
      <c r="P933" s="51"/>
      <c r="Q933" s="2"/>
      <c r="R933" s="2"/>
      <c r="S933" s="2"/>
      <c r="T933" s="2"/>
      <c r="U933" s="2"/>
      <c r="V933" s="48"/>
      <c r="W933" s="2"/>
    </row>
    <row r="934" spans="1:23" hidden="1" x14ac:dyDescent="0.3">
      <c r="A934" s="37">
        <v>43848</v>
      </c>
      <c r="B934" s="42">
        <v>18.82</v>
      </c>
      <c r="C934" s="43"/>
      <c r="D934" s="43">
        <v>17.55</v>
      </c>
      <c r="E934" s="43"/>
      <c r="F934" s="42">
        <v>16.592400000000001</v>
      </c>
      <c r="H934" s="12">
        <v>30</v>
      </c>
      <c r="I934" s="1">
        <v>50</v>
      </c>
      <c r="J934" s="2">
        <f t="shared" si="209"/>
        <v>27.745178571428571</v>
      </c>
      <c r="K934" s="2">
        <f t="shared" si="210"/>
        <v>49.824557291666672</v>
      </c>
      <c r="L934" s="2">
        <f t="shared" ref="L934" si="229">AVERAGE(F538:F934)</f>
        <v>24.923740248210382</v>
      </c>
      <c r="N934" s="51"/>
      <c r="O934" s="51"/>
      <c r="P934" s="51"/>
      <c r="Q934" s="2"/>
      <c r="R934" s="2"/>
      <c r="S934" s="2"/>
      <c r="T934" s="2"/>
      <c r="U934" s="2"/>
      <c r="V934" s="48"/>
      <c r="W934" s="2"/>
    </row>
    <row r="935" spans="1:23" hidden="1" x14ac:dyDescent="0.3">
      <c r="A935" s="37">
        <v>43849</v>
      </c>
      <c r="B935" s="42">
        <v>18.63</v>
      </c>
      <c r="C935" s="43"/>
      <c r="D935" s="43">
        <v>16.420000000000002</v>
      </c>
      <c r="E935" s="43"/>
      <c r="F935" s="42">
        <v>16.9956</v>
      </c>
      <c r="H935" s="12">
        <v>30</v>
      </c>
      <c r="I935" s="1">
        <v>50</v>
      </c>
      <c r="J935" s="2">
        <f t="shared" si="209"/>
        <v>27.726530612244897</v>
      </c>
      <c r="K935" s="2">
        <f t="shared" si="210"/>
        <v>49.796822916666663</v>
      </c>
      <c r="L935" s="2">
        <f t="shared" ref="L935" si="230">AVERAGE(F539:F935)</f>
        <v>24.900478623560527</v>
      </c>
      <c r="N935" s="51"/>
      <c r="O935" s="51"/>
      <c r="P935" s="51"/>
      <c r="Q935" s="2"/>
      <c r="R935" s="2"/>
      <c r="S935" s="2"/>
      <c r="T935" s="2"/>
      <c r="U935" s="2"/>
      <c r="V935" s="48"/>
      <c r="W935" s="2"/>
    </row>
    <row r="936" spans="1:23" hidden="1" x14ac:dyDescent="0.3">
      <c r="A936" s="37">
        <v>43850</v>
      </c>
      <c r="B936" s="42">
        <v>59.78</v>
      </c>
      <c r="C936" s="43"/>
      <c r="D936" s="43">
        <v>83.51</v>
      </c>
      <c r="E936" s="43"/>
      <c r="F936" s="42">
        <v>60.870666521739139</v>
      </c>
      <c r="H936" s="12">
        <v>30</v>
      </c>
      <c r="I936" s="1">
        <v>50</v>
      </c>
      <c r="J936" s="2">
        <f t="shared" si="209"/>
        <v>27.822882653061225</v>
      </c>
      <c r="K936" s="2">
        <f t="shared" si="210"/>
        <v>49.96015624999999</v>
      </c>
      <c r="L936" s="2">
        <f t="shared" ref="L936" si="231">AVERAGE(F540:F936)</f>
        <v>25.016082731464557</v>
      </c>
      <c r="N936" s="51"/>
      <c r="O936" s="51"/>
      <c r="P936" s="51"/>
      <c r="Q936" s="2"/>
      <c r="R936" s="2"/>
      <c r="S936" s="2"/>
      <c r="T936" s="2"/>
      <c r="U936" s="2"/>
      <c r="V936" s="48"/>
      <c r="W936" s="2"/>
    </row>
    <row r="937" spans="1:23" hidden="1" x14ac:dyDescent="0.3">
      <c r="A937" s="37">
        <v>43851</v>
      </c>
      <c r="B937" s="42">
        <v>59.3</v>
      </c>
      <c r="C937" s="43"/>
      <c r="D937" s="43">
        <v>129.59</v>
      </c>
      <c r="E937" s="43"/>
      <c r="F937" s="42">
        <v>55.118499999999997</v>
      </c>
      <c r="H937" s="12">
        <v>30</v>
      </c>
      <c r="I937" s="1">
        <v>50</v>
      </c>
      <c r="J937" s="2">
        <f t="shared" si="209"/>
        <v>27.930280612244903</v>
      </c>
      <c r="K937" s="2">
        <f t="shared" si="210"/>
        <v>50.078750000000007</v>
      </c>
      <c r="L937" s="2">
        <f t="shared" ref="L937" si="232">AVERAGE(F541:F937)</f>
        <v>25.127899258075207</v>
      </c>
      <c r="N937" s="51"/>
      <c r="O937" s="51"/>
      <c r="P937" s="51"/>
      <c r="Q937" s="2"/>
      <c r="R937" s="2"/>
      <c r="S937" s="2"/>
      <c r="T937" s="2"/>
      <c r="U937" s="2"/>
      <c r="V937" s="48"/>
      <c r="W937" s="2"/>
    </row>
    <row r="938" spans="1:23" hidden="1" x14ac:dyDescent="0.3">
      <c r="A938" s="37">
        <v>43852</v>
      </c>
      <c r="B938" s="42">
        <v>28.06</v>
      </c>
      <c r="C938" s="43"/>
      <c r="D938" s="43">
        <v>51.59</v>
      </c>
      <c r="E938" s="43"/>
      <c r="F938" s="42">
        <v>32.193233913043478</v>
      </c>
      <c r="H938" s="12">
        <v>30</v>
      </c>
      <c r="I938" s="1">
        <v>50</v>
      </c>
      <c r="J938" s="2">
        <f t="shared" si="209"/>
        <v>27.954846938775514</v>
      </c>
      <c r="K938" s="2">
        <f t="shared" si="210"/>
        <v>50.164427083333344</v>
      </c>
      <c r="L938" s="2">
        <f t="shared" ref="L938" si="233">AVERAGE(F542:F938)</f>
        <v>25.1626141990081</v>
      </c>
      <c r="N938" s="51"/>
      <c r="O938" s="51"/>
      <c r="P938" s="51"/>
      <c r="Q938" s="2"/>
      <c r="R938" s="2"/>
      <c r="S938" s="2"/>
      <c r="T938" s="2"/>
      <c r="U938" s="2"/>
      <c r="V938" s="48"/>
      <c r="W938" s="2"/>
    </row>
    <row r="939" spans="1:23" hidden="1" x14ac:dyDescent="0.3">
      <c r="A939" s="37">
        <v>43853</v>
      </c>
      <c r="B939" s="42">
        <v>65.989999999999995</v>
      </c>
      <c r="C939" s="43"/>
      <c r="D939" s="43">
        <v>260.49</v>
      </c>
      <c r="E939" s="43"/>
      <c r="F939" s="42">
        <v>72.723799999999997</v>
      </c>
      <c r="H939" s="12">
        <v>30</v>
      </c>
      <c r="I939" s="1">
        <v>50</v>
      </c>
      <c r="J939" s="2">
        <f t="shared" si="209"/>
        <v>28.089362244897959</v>
      </c>
      <c r="K939" s="2">
        <f t="shared" si="210"/>
        <v>50.80018229166668</v>
      </c>
      <c r="L939" s="2">
        <f t="shared" ref="L939" si="234">AVERAGE(F543:F939)</f>
        <v>25.332148652789609</v>
      </c>
      <c r="N939" s="51"/>
      <c r="O939" s="51"/>
      <c r="P939" s="51"/>
      <c r="Q939" s="2"/>
      <c r="R939" s="2"/>
      <c r="S939" s="2"/>
      <c r="T939" s="2"/>
      <c r="U939" s="2"/>
      <c r="V939" s="48"/>
      <c r="W939" s="2"/>
    </row>
    <row r="940" spans="1:23" hidden="1" x14ac:dyDescent="0.3">
      <c r="A940" s="37">
        <v>43854</v>
      </c>
      <c r="B940" s="42">
        <v>30.5</v>
      </c>
      <c r="C940" s="43"/>
      <c r="D940" s="43">
        <v>46.36</v>
      </c>
      <c r="E940" s="43"/>
      <c r="F940" s="42">
        <v>37.6738</v>
      </c>
      <c r="H940" s="12">
        <v>30</v>
      </c>
      <c r="I940" s="1">
        <v>50</v>
      </c>
      <c r="J940" s="2">
        <f t="shared" si="209"/>
        <v>28.134515306122452</v>
      </c>
      <c r="K940" s="2">
        <f t="shared" si="210"/>
        <v>50.887291666666677</v>
      </c>
      <c r="L940" s="2">
        <f t="shared" ref="L940" si="235">AVERAGE(F544:F940)</f>
        <v>25.399862378279806</v>
      </c>
      <c r="N940" s="51"/>
      <c r="O940" s="51"/>
      <c r="P940" s="51"/>
      <c r="Q940" s="2"/>
      <c r="R940" s="2"/>
      <c r="S940" s="2"/>
      <c r="T940" s="2"/>
      <c r="U940" s="2"/>
      <c r="V940" s="48"/>
      <c r="W940" s="2"/>
    </row>
    <row r="941" spans="1:23" hidden="1" x14ac:dyDescent="0.3">
      <c r="A941" s="37">
        <v>43855</v>
      </c>
      <c r="B941" s="42">
        <v>48.82</v>
      </c>
      <c r="C941" s="43"/>
      <c r="D941" s="43">
        <v>43.3</v>
      </c>
      <c r="E941" s="43"/>
      <c r="F941" s="42">
        <v>42.902999999999999</v>
      </c>
      <c r="H941" s="12">
        <v>30</v>
      </c>
      <c r="I941" s="1">
        <v>50</v>
      </c>
      <c r="J941" s="2">
        <f t="shared" si="209"/>
        <v>28.221734693877551</v>
      </c>
      <c r="K941" s="2">
        <f t="shared" si="210"/>
        <v>50.961927083333343</v>
      </c>
      <c r="L941" s="2">
        <f t="shared" ref="L941" si="236">AVERAGE(F545:F941)</f>
        <v>25.492307756431067</v>
      </c>
      <c r="N941" s="51"/>
      <c r="O941" s="51"/>
      <c r="P941" s="51"/>
      <c r="Q941" s="2"/>
      <c r="R941" s="2"/>
      <c r="S941" s="2"/>
      <c r="T941" s="2"/>
      <c r="U941" s="2"/>
      <c r="V941" s="48"/>
      <c r="W941" s="2"/>
    </row>
    <row r="942" spans="1:23" hidden="1" x14ac:dyDescent="0.3">
      <c r="A942" s="37">
        <v>43856</v>
      </c>
      <c r="B942" s="42">
        <v>12.68</v>
      </c>
      <c r="C942" s="43"/>
      <c r="D942" s="43">
        <v>23.72</v>
      </c>
      <c r="E942" s="43"/>
      <c r="F942" s="42">
        <v>12.103298956521737</v>
      </c>
      <c r="H942" s="12">
        <v>30</v>
      </c>
      <c r="I942" s="1">
        <v>50</v>
      </c>
      <c r="J942" s="2">
        <f t="shared" si="209"/>
        <v>28.229515306122448</v>
      </c>
      <c r="K942" s="2">
        <f t="shared" si="210"/>
        <v>50.997838541666681</v>
      </c>
      <c r="L942" s="2">
        <f t="shared" ref="L942" si="237">AVERAGE(F546:F942)</f>
        <v>25.50623856583309</v>
      </c>
      <c r="N942" s="51"/>
      <c r="O942" s="51"/>
      <c r="P942" s="51"/>
      <c r="Q942" s="2"/>
      <c r="R942" s="2"/>
      <c r="S942" s="2"/>
      <c r="T942" s="2"/>
      <c r="U942" s="2"/>
      <c r="V942" s="48"/>
      <c r="W942" s="2"/>
    </row>
    <row r="943" spans="1:23" hidden="1" x14ac:dyDescent="0.3">
      <c r="A943" s="37">
        <v>43857</v>
      </c>
      <c r="B943" s="42">
        <v>33.19</v>
      </c>
      <c r="C943" s="43"/>
      <c r="D943" s="43">
        <v>32.24</v>
      </c>
      <c r="E943" s="43"/>
      <c r="F943" s="42">
        <v>33.804000000000002</v>
      </c>
      <c r="H943" s="12">
        <v>30</v>
      </c>
      <c r="I943" s="1">
        <v>50</v>
      </c>
      <c r="J943" s="2">
        <f t="shared" si="209"/>
        <v>28.265612244897962</v>
      </c>
      <c r="K943" s="2">
        <f t="shared" si="210"/>
        <v>51.04000000000002</v>
      </c>
      <c r="L943" s="2">
        <f t="shared" ref="L943" si="238">AVERAGE(F547:F943)</f>
        <v>25.573000470594998</v>
      </c>
      <c r="N943" s="51"/>
      <c r="O943" s="51"/>
      <c r="P943" s="51"/>
      <c r="Q943" s="2"/>
      <c r="R943" s="2"/>
      <c r="S943" s="2"/>
      <c r="T943" s="2"/>
      <c r="U943" s="2"/>
      <c r="V943" s="48"/>
      <c r="W943" s="2"/>
    </row>
    <row r="944" spans="1:23" hidden="1" x14ac:dyDescent="0.3">
      <c r="A944" s="37">
        <v>43858</v>
      </c>
      <c r="B944" s="42">
        <v>29.24</v>
      </c>
      <c r="C944" s="43"/>
      <c r="D944" s="43">
        <v>45.16</v>
      </c>
      <c r="E944" s="43"/>
      <c r="F944" s="42">
        <v>27.137499999999999</v>
      </c>
      <c r="H944" s="12">
        <v>30</v>
      </c>
      <c r="I944" s="1">
        <v>50</v>
      </c>
      <c r="J944" s="2">
        <f t="shared" si="209"/>
        <v>28.279056122448978</v>
      </c>
      <c r="K944" s="2">
        <f t="shared" si="210"/>
        <v>51.083333333333364</v>
      </c>
      <c r="L944" s="2">
        <f t="shared" ref="L944" si="239">AVERAGE(F548:F944)</f>
        <v>25.599716156869508</v>
      </c>
      <c r="N944" s="51"/>
      <c r="O944" s="51"/>
      <c r="P944" s="51"/>
      <c r="Q944" s="2"/>
      <c r="R944" s="2"/>
      <c r="S944" s="2"/>
      <c r="T944" s="2"/>
      <c r="U944" s="2"/>
      <c r="V944" s="48"/>
      <c r="W944" s="2"/>
    </row>
    <row r="945" spans="1:23" hidden="1" x14ac:dyDescent="0.3">
      <c r="A945" s="37">
        <v>43859</v>
      </c>
      <c r="B945" s="42">
        <v>34.14</v>
      </c>
      <c r="C945" s="43"/>
      <c r="D945" s="43">
        <v>32.89</v>
      </c>
      <c r="E945" s="43"/>
      <c r="F945" s="42">
        <v>31.472200000000001</v>
      </c>
      <c r="H945" s="12">
        <v>30</v>
      </c>
      <c r="I945" s="1">
        <v>50</v>
      </c>
      <c r="J945" s="2">
        <f t="shared" si="209"/>
        <v>28.321275510204078</v>
      </c>
      <c r="K945" s="2">
        <f t="shared" si="210"/>
        <v>51.068984375000021</v>
      </c>
      <c r="L945" s="2">
        <f t="shared" ref="L945" si="240">AVERAGE(F549:F945)</f>
        <v>25.641374980398918</v>
      </c>
      <c r="N945" s="51"/>
      <c r="O945" s="51"/>
      <c r="P945" s="51"/>
      <c r="Q945" s="2"/>
      <c r="R945" s="2"/>
      <c r="S945" s="2"/>
      <c r="T945" s="2"/>
      <c r="U945" s="2"/>
      <c r="V945" s="48"/>
      <c r="W945" s="2"/>
    </row>
    <row r="946" spans="1:23" hidden="1" x14ac:dyDescent="0.3">
      <c r="A946" s="37">
        <v>43860</v>
      </c>
      <c r="B946" s="42">
        <v>36.33</v>
      </c>
      <c r="C946" s="43"/>
      <c r="D946" s="43">
        <v>33.22</v>
      </c>
      <c r="E946" s="43"/>
      <c r="F946" s="42">
        <v>34.820599999999999</v>
      </c>
      <c r="H946" s="12">
        <v>30</v>
      </c>
      <c r="I946" s="1">
        <v>50</v>
      </c>
      <c r="J946" s="2">
        <f t="shared" si="209"/>
        <v>28.350357142857138</v>
      </c>
      <c r="K946" s="2">
        <f t="shared" si="210"/>
        <v>51.064192708333366</v>
      </c>
      <c r="L946" s="2">
        <f t="shared" ref="L946" si="241">AVERAGE(F550:F946)</f>
        <v>25.692132963592197</v>
      </c>
      <c r="N946" s="51"/>
      <c r="O946" s="51"/>
      <c r="P946" s="51"/>
      <c r="Q946" s="2"/>
      <c r="R946" s="2"/>
      <c r="S946" s="2"/>
      <c r="T946" s="2"/>
      <c r="U946" s="2"/>
      <c r="V946" s="48"/>
      <c r="W946" s="2"/>
    </row>
    <row r="947" spans="1:23" hidden="1" x14ac:dyDescent="0.3">
      <c r="A947" s="37">
        <v>43861</v>
      </c>
      <c r="B947" s="42">
        <v>27.14</v>
      </c>
      <c r="C947" s="42"/>
      <c r="D947" s="42">
        <v>36.89</v>
      </c>
      <c r="E947" s="42"/>
      <c r="F947" s="42">
        <v>33.097745000000003</v>
      </c>
      <c r="H947" s="12">
        <v>30</v>
      </c>
      <c r="I947" s="1">
        <v>50</v>
      </c>
      <c r="J947" s="2">
        <f t="shared" si="209"/>
        <v>28.370127551020403</v>
      </c>
      <c r="K947" s="2">
        <f t="shared" si="210"/>
        <v>51.040338541666699</v>
      </c>
      <c r="L947" s="2">
        <f t="shared" ref="L947:L948" si="242">AVERAGE(F551:F947)</f>
        <v>25.739745694684629</v>
      </c>
      <c r="N947" s="51"/>
      <c r="O947" s="51"/>
      <c r="P947" s="51"/>
      <c r="Q947" s="2"/>
      <c r="R947" s="2"/>
      <c r="S947" s="2"/>
      <c r="T947" s="2"/>
      <c r="U947" s="2"/>
      <c r="V947" s="48"/>
      <c r="W947" s="2"/>
    </row>
    <row r="948" spans="1:23" hidden="1" x14ac:dyDescent="0.3">
      <c r="A948" s="37">
        <v>43862</v>
      </c>
      <c r="B948" s="42">
        <v>35.69</v>
      </c>
      <c r="C948" s="42"/>
      <c r="D948" s="42">
        <v>57.79</v>
      </c>
      <c r="E948" s="42"/>
      <c r="F948" s="42">
        <v>39.31</v>
      </c>
      <c r="H948" s="12">
        <v>30</v>
      </c>
      <c r="I948" s="1">
        <v>50</v>
      </c>
      <c r="J948" s="2">
        <f t="shared" si="209"/>
        <v>28.401887755102038</v>
      </c>
      <c r="K948" s="2">
        <f t="shared" si="210"/>
        <v>51.079010416666698</v>
      </c>
      <c r="L948" s="2">
        <f t="shared" si="242"/>
        <v>25.78627230532889</v>
      </c>
      <c r="N948" s="51"/>
      <c r="O948" s="51"/>
      <c r="P948" s="51"/>
      <c r="Q948" s="2"/>
      <c r="R948" s="2"/>
      <c r="S948" s="2"/>
      <c r="T948" s="2"/>
      <c r="U948" s="2"/>
      <c r="V948" s="48"/>
      <c r="W948" s="2"/>
    </row>
    <row r="949" spans="1:23" hidden="1" x14ac:dyDescent="0.3">
      <c r="A949" s="37">
        <v>43863</v>
      </c>
      <c r="B949" s="42">
        <v>32.950000000000003</v>
      </c>
      <c r="C949" s="42"/>
      <c r="D949" s="42">
        <v>65.73</v>
      </c>
      <c r="E949" s="42"/>
      <c r="F949" s="42">
        <v>35.29</v>
      </c>
      <c r="H949" s="12">
        <v>30</v>
      </c>
      <c r="I949" s="1">
        <v>50</v>
      </c>
      <c r="J949" s="2">
        <f t="shared" si="209"/>
        <v>28.430994897959177</v>
      </c>
      <c r="K949" s="2">
        <f t="shared" si="210"/>
        <v>51.17864583333337</v>
      </c>
      <c r="L949" s="2">
        <f t="shared" ref="L949:L1012" si="243">AVERAGE(F553:F949)</f>
        <v>25.841090232499763</v>
      </c>
      <c r="N949" s="51"/>
      <c r="O949" s="51"/>
      <c r="P949" s="51"/>
      <c r="Q949" s="2"/>
      <c r="R949" s="2"/>
      <c r="S949" s="2"/>
      <c r="T949" s="2"/>
      <c r="U949" s="2"/>
      <c r="V949" s="48"/>
      <c r="W949" s="2"/>
    </row>
    <row r="950" spans="1:23" hidden="1" x14ac:dyDescent="0.3">
      <c r="A950" s="37">
        <v>43864</v>
      </c>
      <c r="B950" s="42">
        <v>26.08</v>
      </c>
      <c r="C950" s="42"/>
      <c r="D950" s="42" t="s">
        <v>33</v>
      </c>
      <c r="E950" s="42"/>
      <c r="F950" s="42">
        <v>30.72</v>
      </c>
      <c r="H950" s="12">
        <v>30</v>
      </c>
      <c r="I950" s="1">
        <v>50</v>
      </c>
      <c r="J950" s="2">
        <f t="shared" ref="J950:J1013" si="244">AVERAGE(B554:B950)</f>
        <v>28.419770408163259</v>
      </c>
      <c r="K950" s="2">
        <f t="shared" ref="K950:K1013" si="245">AVERAGE(D554:D950)</f>
        <v>51.203603133159305</v>
      </c>
      <c r="L950" s="2">
        <f t="shared" si="243"/>
        <v>25.860081829138416</v>
      </c>
      <c r="N950" s="51"/>
      <c r="O950" s="51"/>
      <c r="P950" s="51"/>
      <c r="Q950" s="2"/>
      <c r="R950" s="2"/>
      <c r="S950" s="2"/>
      <c r="T950" s="2"/>
      <c r="U950" s="2"/>
      <c r="V950" s="48"/>
      <c r="W950" s="2"/>
    </row>
    <row r="951" spans="1:23" hidden="1" x14ac:dyDescent="0.3">
      <c r="A951" s="37">
        <v>43865</v>
      </c>
      <c r="B951" s="42">
        <v>39.83</v>
      </c>
      <c r="C951" s="42"/>
      <c r="D951" s="42">
        <v>34.340000000000003</v>
      </c>
      <c r="E951" s="42"/>
      <c r="F951" s="42">
        <v>45.76</v>
      </c>
      <c r="H951" s="12">
        <v>30</v>
      </c>
      <c r="I951" s="1">
        <v>50</v>
      </c>
      <c r="J951" s="2">
        <f t="shared" si="244"/>
        <v>28.443801020408152</v>
      </c>
      <c r="K951" s="2">
        <f t="shared" si="245"/>
        <v>51.212088772845988</v>
      </c>
      <c r="L951" s="2">
        <f t="shared" si="243"/>
        <v>25.910810120454947</v>
      </c>
      <c r="N951" s="51"/>
      <c r="O951" s="51"/>
      <c r="P951" s="51"/>
      <c r="Q951" s="2"/>
      <c r="R951" s="2"/>
      <c r="S951" s="2"/>
      <c r="T951" s="2"/>
      <c r="U951" s="2"/>
      <c r="V951" s="48"/>
      <c r="W951" s="2"/>
    </row>
    <row r="952" spans="1:23" hidden="1" x14ac:dyDescent="0.3">
      <c r="A952" s="37">
        <v>43866</v>
      </c>
      <c r="B952" s="42">
        <v>29.35</v>
      </c>
      <c r="C952" s="42"/>
      <c r="D952" s="42">
        <v>23.45</v>
      </c>
      <c r="E952" s="42"/>
      <c r="F952" s="42">
        <v>28.88</v>
      </c>
      <c r="H952" s="12">
        <v>30</v>
      </c>
      <c r="I952" s="1">
        <v>50</v>
      </c>
      <c r="J952" s="2">
        <f t="shared" si="244"/>
        <v>28.448137755102032</v>
      </c>
      <c r="K952" s="2">
        <f t="shared" si="245"/>
        <v>51.176527415143646</v>
      </c>
      <c r="L952" s="2">
        <f t="shared" si="243"/>
        <v>25.926216282919928</v>
      </c>
      <c r="N952" s="51"/>
      <c r="O952" s="51"/>
      <c r="P952" s="51"/>
      <c r="Q952" s="2"/>
      <c r="R952" s="2"/>
      <c r="S952" s="2"/>
      <c r="T952" s="2"/>
      <c r="U952" s="2"/>
      <c r="V952" s="48"/>
      <c r="W952" s="2"/>
    </row>
    <row r="953" spans="1:23" hidden="1" x14ac:dyDescent="0.3">
      <c r="A953" s="37">
        <v>43867</v>
      </c>
      <c r="B953" s="42">
        <v>16.420000000000002</v>
      </c>
      <c r="C953" s="42"/>
      <c r="D953" s="42">
        <v>12.19</v>
      </c>
      <c r="E953" s="42"/>
      <c r="F953" s="42">
        <v>13.86</v>
      </c>
      <c r="H953" s="12">
        <v>30</v>
      </c>
      <c r="I953" s="1">
        <v>50</v>
      </c>
      <c r="J953" s="2">
        <f t="shared" si="244"/>
        <v>28.4238775510204</v>
      </c>
      <c r="K953" s="2">
        <f t="shared" si="245"/>
        <v>51.065143603133187</v>
      </c>
      <c r="L953" s="2">
        <f t="shared" si="243"/>
        <v>25.901874546225255</v>
      </c>
      <c r="N953" s="51"/>
      <c r="O953" s="51"/>
      <c r="P953" s="51"/>
      <c r="Q953" s="2"/>
      <c r="R953" s="2"/>
      <c r="S953" s="2"/>
      <c r="T953" s="2"/>
      <c r="U953" s="2"/>
      <c r="V953" s="48"/>
      <c r="W953" s="2"/>
    </row>
    <row r="954" spans="1:23" hidden="1" x14ac:dyDescent="0.3">
      <c r="A954" s="37">
        <v>43868</v>
      </c>
      <c r="B954" s="42">
        <v>5.92</v>
      </c>
      <c r="C954" s="42"/>
      <c r="D954" s="42">
        <v>5.13</v>
      </c>
      <c r="E954" s="42"/>
      <c r="F954" s="42">
        <v>5.15</v>
      </c>
      <c r="H954" s="12">
        <v>30</v>
      </c>
      <c r="I954" s="1">
        <v>50</v>
      </c>
      <c r="J954" s="2">
        <f t="shared" si="244"/>
        <v>28.414107142857134</v>
      </c>
      <c r="K954" s="2">
        <f t="shared" si="245"/>
        <v>51.054412532637102</v>
      </c>
      <c r="L954" s="2">
        <f t="shared" si="243"/>
        <v>25.880305918774273</v>
      </c>
      <c r="N954" s="51"/>
      <c r="O954" s="51"/>
      <c r="P954" s="51"/>
      <c r="Q954" s="2"/>
      <c r="R954" s="2"/>
      <c r="S954" s="2"/>
      <c r="T954" s="2"/>
      <c r="U954" s="2"/>
      <c r="V954" s="48"/>
      <c r="W954" s="2"/>
    </row>
    <row r="955" spans="1:23" hidden="1" x14ac:dyDescent="0.3">
      <c r="A955" s="37">
        <v>43869</v>
      </c>
      <c r="B955" s="42">
        <v>5.33</v>
      </c>
      <c r="C955" s="42"/>
      <c r="D955" s="42">
        <v>5.36</v>
      </c>
      <c r="E955" s="42"/>
      <c r="F955" s="42">
        <v>5.65</v>
      </c>
      <c r="H955" s="12">
        <v>30</v>
      </c>
      <c r="I955" s="1">
        <v>50</v>
      </c>
      <c r="J955" s="2">
        <f t="shared" si="244"/>
        <v>28.399464285714277</v>
      </c>
      <c r="K955" s="2">
        <f t="shared" si="245"/>
        <v>51.043785900783327</v>
      </c>
      <c r="L955" s="2">
        <f t="shared" si="243"/>
        <v>25.875684070034772</v>
      </c>
      <c r="N955" s="51"/>
      <c r="O955" s="51"/>
      <c r="P955" s="51"/>
      <c r="Q955" s="2"/>
      <c r="R955" s="2"/>
      <c r="S955" s="2"/>
      <c r="T955" s="2"/>
      <c r="U955" s="2"/>
      <c r="V955" s="48"/>
      <c r="W955" s="2"/>
    </row>
    <row r="956" spans="1:23" hidden="1" x14ac:dyDescent="0.3">
      <c r="A956" s="37">
        <v>43870</v>
      </c>
      <c r="B956" s="42">
        <v>4.12</v>
      </c>
      <c r="C956" s="42"/>
      <c r="D956" s="42" t="s">
        <v>33</v>
      </c>
      <c r="E956" s="42"/>
      <c r="F956" s="42">
        <v>4.5</v>
      </c>
      <c r="H956" s="12">
        <v>30</v>
      </c>
      <c r="I956" s="1">
        <v>50</v>
      </c>
      <c r="J956" s="2">
        <f t="shared" si="244"/>
        <v>28.36295918367346</v>
      </c>
      <c r="K956" s="2">
        <f t="shared" si="245"/>
        <v>51.079005235602132</v>
      </c>
      <c r="L956" s="2">
        <f t="shared" si="243"/>
        <v>25.842266703087994</v>
      </c>
      <c r="N956" s="51"/>
      <c r="O956" s="51"/>
      <c r="P956" s="51"/>
      <c r="Q956" s="2"/>
      <c r="R956" s="2"/>
      <c r="S956" s="2"/>
      <c r="T956" s="2"/>
      <c r="U956" s="2"/>
      <c r="V956" s="48"/>
      <c r="W956" s="2"/>
    </row>
    <row r="957" spans="1:23" hidden="1" x14ac:dyDescent="0.3">
      <c r="A957" s="37">
        <v>43871</v>
      </c>
      <c r="B957" s="42">
        <v>19.850000000000001</v>
      </c>
      <c r="C957" s="42"/>
      <c r="D957" s="42" t="s">
        <v>33</v>
      </c>
      <c r="E957" s="42"/>
      <c r="F957" s="42">
        <v>13.77</v>
      </c>
      <c r="H957" s="12">
        <v>30</v>
      </c>
      <c r="I957" s="1">
        <v>50</v>
      </c>
      <c r="J957" s="2">
        <f t="shared" si="244"/>
        <v>28.343545918367344</v>
      </c>
      <c r="K957" s="2">
        <f t="shared" si="245"/>
        <v>51.076194225721821</v>
      </c>
      <c r="L957" s="2">
        <f t="shared" si="243"/>
        <v>25.787672865552981</v>
      </c>
      <c r="N957" s="51"/>
      <c r="O957" s="51"/>
      <c r="P957" s="51"/>
      <c r="Q957" s="2"/>
      <c r="R957" s="2"/>
      <c r="S957" s="2"/>
      <c r="T957" s="2"/>
      <c r="U957" s="2"/>
      <c r="V957" s="48"/>
      <c r="W957" s="2"/>
    </row>
    <row r="958" spans="1:23" hidden="1" x14ac:dyDescent="0.3">
      <c r="A958" s="37">
        <v>43872</v>
      </c>
      <c r="B958" s="42">
        <v>15.2</v>
      </c>
      <c r="C958" s="42"/>
      <c r="D958" s="42">
        <v>24.04</v>
      </c>
      <c r="E958" s="42"/>
      <c r="F958" s="42">
        <v>14.64</v>
      </c>
      <c r="H958" s="12">
        <v>30</v>
      </c>
      <c r="I958" s="1">
        <v>50</v>
      </c>
      <c r="J958" s="2">
        <f t="shared" si="244"/>
        <v>28.311122448979589</v>
      </c>
      <c r="K958" s="2">
        <f t="shared" si="245"/>
        <v>51.071102362204762</v>
      </c>
      <c r="L958" s="2">
        <f t="shared" si="243"/>
        <v>25.764227487401715</v>
      </c>
      <c r="N958" s="51"/>
      <c r="O958" s="51"/>
      <c r="P958" s="51"/>
      <c r="Q958" s="2"/>
      <c r="R958" s="2"/>
      <c r="S958" s="2"/>
      <c r="T958" s="2"/>
      <c r="U958" s="2"/>
      <c r="V958" s="48"/>
      <c r="W958" s="2"/>
    </row>
    <row r="959" spans="1:23" hidden="1" x14ac:dyDescent="0.3">
      <c r="A959" s="37">
        <v>43873</v>
      </c>
      <c r="B959" s="42">
        <v>15.15</v>
      </c>
      <c r="C959" s="42"/>
      <c r="D959" s="42">
        <v>19.48</v>
      </c>
      <c r="E959" s="42"/>
      <c r="F959" s="42">
        <v>12.93</v>
      </c>
      <c r="H959" s="12">
        <v>30</v>
      </c>
      <c r="I959" s="1">
        <v>50</v>
      </c>
      <c r="J959" s="2">
        <f t="shared" si="244"/>
        <v>28.290357142857136</v>
      </c>
      <c r="K959" s="2">
        <f t="shared" si="245"/>
        <v>51.057244094488233</v>
      </c>
      <c r="L959" s="2">
        <f t="shared" si="243"/>
        <v>25.749773705889112</v>
      </c>
      <c r="N959" s="51"/>
      <c r="O959" s="51"/>
      <c r="P959" s="51"/>
      <c r="Q959" s="2"/>
      <c r="R959" s="2"/>
      <c r="S959" s="2"/>
      <c r="T959" s="2"/>
      <c r="U959" s="2"/>
      <c r="V959" s="48"/>
      <c r="W959" s="2"/>
    </row>
    <row r="960" spans="1:23" hidden="1" x14ac:dyDescent="0.3">
      <c r="A960" s="37">
        <v>43874</v>
      </c>
      <c r="B960" s="42">
        <v>11.88</v>
      </c>
      <c r="C960" s="42"/>
      <c r="D960" s="42">
        <v>10.59</v>
      </c>
      <c r="E960" s="42"/>
      <c r="F960" s="42">
        <v>11.38</v>
      </c>
      <c r="H960" s="12">
        <v>30</v>
      </c>
      <c r="I960" s="1">
        <v>50</v>
      </c>
      <c r="J960" s="2">
        <f t="shared" si="244"/>
        <v>28.272678571428564</v>
      </c>
      <c r="K960" s="2">
        <f t="shared" si="245"/>
        <v>51.023910761154895</v>
      </c>
      <c r="L960" s="2">
        <f t="shared" si="243"/>
        <v>25.737056619054375</v>
      </c>
      <c r="N960" s="51"/>
      <c r="O960" s="51"/>
      <c r="P960" s="51"/>
      <c r="Q960" s="2"/>
      <c r="R960" s="2"/>
      <c r="S960" s="2"/>
      <c r="T960" s="2"/>
      <c r="U960" s="2"/>
      <c r="V960" s="48"/>
      <c r="W960" s="2"/>
    </row>
    <row r="961" spans="1:23" hidden="1" x14ac:dyDescent="0.3">
      <c r="A961" s="37">
        <v>43875</v>
      </c>
      <c r="B961" s="42">
        <v>22.28</v>
      </c>
      <c r="C961" s="42"/>
      <c r="D961" s="42">
        <v>19.739999999999998</v>
      </c>
      <c r="E961" s="42"/>
      <c r="F961" s="42">
        <v>22.93</v>
      </c>
      <c r="H961" s="12">
        <v>30</v>
      </c>
      <c r="I961" s="1">
        <v>50</v>
      </c>
      <c r="J961" s="2">
        <f t="shared" si="244"/>
        <v>28.256964285714279</v>
      </c>
      <c r="K961" s="2">
        <f t="shared" si="245"/>
        <v>50.997506561679828</v>
      </c>
      <c r="L961" s="2">
        <f t="shared" si="243"/>
        <v>25.71433953221964</v>
      </c>
      <c r="N961" s="51"/>
      <c r="O961" s="51"/>
      <c r="P961" s="51"/>
      <c r="Q961" s="2"/>
      <c r="R961" s="2"/>
      <c r="S961" s="2"/>
      <c r="T961" s="2"/>
      <c r="U961" s="2"/>
      <c r="V961" s="48"/>
      <c r="W961" s="2"/>
    </row>
    <row r="962" spans="1:23" hidden="1" x14ac:dyDescent="0.3">
      <c r="A962" s="37">
        <v>43876</v>
      </c>
      <c r="B962" s="42">
        <v>18.57</v>
      </c>
      <c r="C962" s="42"/>
      <c r="D962" s="42" t="s">
        <v>33</v>
      </c>
      <c r="E962" s="42"/>
      <c r="F962" s="42">
        <v>19.03</v>
      </c>
      <c r="H962" s="12">
        <v>30</v>
      </c>
      <c r="I962" s="1">
        <v>50</v>
      </c>
      <c r="J962" s="2">
        <f t="shared" si="244"/>
        <v>28.244209183673458</v>
      </c>
      <c r="K962" s="2">
        <f t="shared" si="245"/>
        <v>51.072157894736876</v>
      </c>
      <c r="L962" s="2">
        <f t="shared" si="243"/>
        <v>25.708177067233645</v>
      </c>
      <c r="N962" s="51"/>
      <c r="O962" s="51"/>
      <c r="P962" s="51"/>
      <c r="Q962" s="2"/>
      <c r="R962" s="2"/>
      <c r="S962" s="2"/>
      <c r="T962" s="2"/>
      <c r="U962" s="2"/>
      <c r="V962" s="48"/>
      <c r="W962" s="2"/>
    </row>
    <row r="963" spans="1:23" hidden="1" x14ac:dyDescent="0.3">
      <c r="A963" s="37">
        <v>43877</v>
      </c>
      <c r="B963" s="42">
        <v>14.12</v>
      </c>
      <c r="C963" s="42"/>
      <c r="D963" s="42" t="s">
        <v>33</v>
      </c>
      <c r="E963" s="42"/>
      <c r="F963" s="42">
        <v>14.78</v>
      </c>
      <c r="H963" s="12">
        <v>30</v>
      </c>
      <c r="I963" s="1">
        <v>50</v>
      </c>
      <c r="J963" s="2">
        <f t="shared" si="244"/>
        <v>28.186505102040808</v>
      </c>
      <c r="K963" s="2">
        <f t="shared" si="245"/>
        <v>51.070554089709795</v>
      </c>
      <c r="L963" s="2">
        <f t="shared" si="243"/>
        <v>25.67663645098715</v>
      </c>
      <c r="N963" s="51"/>
      <c r="O963" s="51"/>
      <c r="P963" s="51"/>
      <c r="Q963" s="2"/>
      <c r="R963" s="2"/>
      <c r="S963" s="2"/>
      <c r="T963" s="2"/>
      <c r="U963" s="2"/>
      <c r="V963" s="48"/>
      <c r="W963" s="2"/>
    </row>
    <row r="964" spans="1:23" hidden="1" x14ac:dyDescent="0.3">
      <c r="A964" s="37">
        <v>43878</v>
      </c>
      <c r="B964" s="42">
        <v>9.17</v>
      </c>
      <c r="C964" s="42"/>
      <c r="D964" s="42" t="s">
        <v>33</v>
      </c>
      <c r="E964" s="42"/>
      <c r="F964" s="42">
        <v>10.88</v>
      </c>
      <c r="H964" s="12">
        <v>30</v>
      </c>
      <c r="I964" s="1">
        <v>50</v>
      </c>
      <c r="J964" s="2">
        <f t="shared" si="244"/>
        <v>28.06821428571428</v>
      </c>
      <c r="K964" s="2">
        <f t="shared" si="245"/>
        <v>51.045687830687868</v>
      </c>
      <c r="L964" s="2">
        <f t="shared" si="243"/>
        <v>25.592910960791063</v>
      </c>
      <c r="N964" s="51"/>
      <c r="O964" s="51"/>
      <c r="P964" s="51"/>
      <c r="Q964" s="2"/>
      <c r="R964" s="2"/>
      <c r="S964" s="2"/>
      <c r="T964" s="2"/>
      <c r="U964" s="2"/>
      <c r="V964" s="48"/>
      <c r="W964" s="2"/>
    </row>
    <row r="965" spans="1:23" hidden="1" x14ac:dyDescent="0.3">
      <c r="A965" s="37">
        <v>43879</v>
      </c>
      <c r="B965" s="42">
        <v>15.43</v>
      </c>
      <c r="C965" s="42"/>
      <c r="D965" s="42">
        <v>37.06</v>
      </c>
      <c r="E965" s="42"/>
      <c r="F965" s="42">
        <v>17.989999999999998</v>
      </c>
      <c r="H965" s="12">
        <v>30</v>
      </c>
      <c r="I965" s="1">
        <v>50</v>
      </c>
      <c r="J965" s="2">
        <f t="shared" si="244"/>
        <v>27.986045918367346</v>
      </c>
      <c r="K965" s="2">
        <f t="shared" si="245"/>
        <v>51.01542328042332</v>
      </c>
      <c r="L965" s="2">
        <f t="shared" si="243"/>
        <v>25.537336731099185</v>
      </c>
      <c r="N965" s="51"/>
      <c r="O965" s="51"/>
      <c r="P965" s="51"/>
      <c r="Q965" s="2"/>
      <c r="R965" s="2"/>
      <c r="S965" s="2"/>
      <c r="T965" s="2"/>
      <c r="U965" s="2"/>
      <c r="V965" s="48"/>
      <c r="W965" s="2"/>
    </row>
    <row r="966" spans="1:23" hidden="1" x14ac:dyDescent="0.3">
      <c r="A966" s="37">
        <v>43880</v>
      </c>
      <c r="B966" s="42">
        <v>45.16</v>
      </c>
      <c r="C966" s="42"/>
      <c r="D966" s="42">
        <v>69.599999999999994</v>
      </c>
      <c r="E966" s="42"/>
      <c r="F966" s="42">
        <v>51.34</v>
      </c>
      <c r="H966" s="12">
        <v>30</v>
      </c>
      <c r="I966" s="1">
        <v>50</v>
      </c>
      <c r="J966" s="2">
        <f t="shared" si="244"/>
        <v>28.002219387755101</v>
      </c>
      <c r="K966" s="2">
        <f t="shared" si="245"/>
        <v>50.987513227513261</v>
      </c>
      <c r="L966" s="2">
        <f t="shared" si="243"/>
        <v>25.593163061631401</v>
      </c>
      <c r="N966" s="51"/>
      <c r="O966" s="51"/>
      <c r="P966" s="51"/>
      <c r="Q966" s="2"/>
      <c r="R966" s="2"/>
      <c r="S966" s="2"/>
      <c r="T966" s="2"/>
      <c r="U966" s="2"/>
      <c r="V966" s="48"/>
      <c r="W966" s="2"/>
    </row>
    <row r="967" spans="1:23" hidden="1" x14ac:dyDescent="0.3">
      <c r="A967" s="37">
        <v>43881</v>
      </c>
      <c r="B967" s="42">
        <v>22.49</v>
      </c>
      <c r="C967" s="42"/>
      <c r="D967" s="42">
        <v>26.44</v>
      </c>
      <c r="E967" s="42"/>
      <c r="F967" s="42">
        <v>22.76</v>
      </c>
      <c r="H967" s="12">
        <v>30</v>
      </c>
      <c r="I967" s="1">
        <v>50</v>
      </c>
      <c r="J967" s="2">
        <f t="shared" si="244"/>
        <v>27.98770408163265</v>
      </c>
      <c r="K967" s="2">
        <f t="shared" si="245"/>
        <v>50.827116402116424</v>
      </c>
      <c r="L967" s="2">
        <f t="shared" si="243"/>
        <v>25.593135050426923</v>
      </c>
      <c r="N967" s="51"/>
      <c r="O967" s="51"/>
      <c r="P967" s="51"/>
      <c r="Q967" s="2"/>
      <c r="R967" s="2"/>
      <c r="S967" s="2"/>
      <c r="T967" s="2"/>
      <c r="U967" s="2"/>
      <c r="V967" s="48"/>
      <c r="W967" s="2"/>
    </row>
    <row r="968" spans="1:23" hidden="1" x14ac:dyDescent="0.3">
      <c r="A968" s="37">
        <v>43882</v>
      </c>
      <c r="B968" s="42">
        <v>20.81</v>
      </c>
      <c r="C968" s="42"/>
      <c r="D968" s="42">
        <v>17.579999999999998</v>
      </c>
      <c r="E968" s="42"/>
      <c r="F968" s="42">
        <v>22</v>
      </c>
      <c r="H968" s="12">
        <v>30</v>
      </c>
      <c r="I968" s="1">
        <v>50</v>
      </c>
      <c r="J968" s="2">
        <f t="shared" si="244"/>
        <v>28.008392857142852</v>
      </c>
      <c r="K968" s="2">
        <f t="shared" si="245"/>
        <v>50.837222222222245</v>
      </c>
      <c r="L968" s="2">
        <f t="shared" si="243"/>
        <v>25.583098360341932</v>
      </c>
      <c r="N968" s="51"/>
      <c r="O968" s="51"/>
      <c r="P968" s="51"/>
      <c r="Q968" s="2"/>
      <c r="R968" s="2"/>
      <c r="S968" s="2"/>
      <c r="T968" s="2"/>
      <c r="U968" s="2"/>
      <c r="V968" s="48"/>
      <c r="W968" s="2"/>
    </row>
    <row r="969" spans="1:23" hidden="1" x14ac:dyDescent="0.3">
      <c r="A969" s="37">
        <v>43883</v>
      </c>
      <c r="B969" s="42">
        <v>17.93</v>
      </c>
      <c r="C969" s="42"/>
      <c r="D969" s="42">
        <v>14.13</v>
      </c>
      <c r="E969" s="42"/>
      <c r="F969" s="42">
        <v>15.93</v>
      </c>
      <c r="H969" s="12">
        <v>30</v>
      </c>
      <c r="I969" s="1">
        <v>50</v>
      </c>
      <c r="J969" s="2">
        <f t="shared" si="244"/>
        <v>28.016913265306115</v>
      </c>
      <c r="K969" s="2">
        <f t="shared" si="245"/>
        <v>50.827275132275162</v>
      </c>
      <c r="L969" s="2">
        <f t="shared" si="243"/>
        <v>25.556209506970504</v>
      </c>
      <c r="N969" s="51"/>
      <c r="O969" s="51"/>
      <c r="P969" s="51"/>
      <c r="Q969" s="2"/>
      <c r="R969" s="2"/>
      <c r="S969" s="2"/>
      <c r="T969" s="2"/>
      <c r="U969" s="2"/>
      <c r="V969" s="48"/>
      <c r="W969" s="2"/>
    </row>
    <row r="970" spans="1:23" hidden="1" x14ac:dyDescent="0.3">
      <c r="A970" s="37">
        <v>43884</v>
      </c>
      <c r="B970" s="42">
        <v>12.32</v>
      </c>
      <c r="C970" s="42"/>
      <c r="D970" s="42" t="s">
        <v>33</v>
      </c>
      <c r="E970" s="42"/>
      <c r="F970" s="42">
        <v>13.88</v>
      </c>
      <c r="H970" s="12">
        <v>30</v>
      </c>
      <c r="I970" s="1">
        <v>50</v>
      </c>
      <c r="J970" s="2">
        <f t="shared" si="244"/>
        <v>27.992168367346935</v>
      </c>
      <c r="K970" s="2">
        <f t="shared" si="245"/>
        <v>50.86931034482761</v>
      </c>
      <c r="L970" s="2">
        <f t="shared" si="243"/>
        <v>25.523775591673363</v>
      </c>
      <c r="N970" s="51"/>
      <c r="O970" s="51"/>
      <c r="P970" s="51"/>
      <c r="Q970" s="2"/>
      <c r="R970" s="2"/>
      <c r="S970" s="2"/>
      <c r="T970" s="2"/>
      <c r="U970" s="2"/>
      <c r="V970" s="48"/>
      <c r="W970" s="2"/>
    </row>
    <row r="971" spans="1:23" hidden="1" x14ac:dyDescent="0.3">
      <c r="A971" s="37">
        <v>43885</v>
      </c>
      <c r="B971" s="42">
        <v>20.85</v>
      </c>
      <c r="C971" s="42"/>
      <c r="D971" s="42" t="s">
        <v>33</v>
      </c>
      <c r="E971" s="42"/>
      <c r="F971" s="42">
        <v>14.58</v>
      </c>
      <c r="H971" s="12">
        <v>30</v>
      </c>
      <c r="I971" s="1">
        <v>50</v>
      </c>
      <c r="J971" s="2">
        <f t="shared" si="244"/>
        <v>27.978698979591829</v>
      </c>
      <c r="K971" s="2">
        <f t="shared" si="245"/>
        <v>50.842819148936194</v>
      </c>
      <c r="L971" s="2">
        <f t="shared" si="243"/>
        <v>25.493460423829394</v>
      </c>
      <c r="N971" s="51"/>
      <c r="O971" s="51"/>
      <c r="P971" s="51"/>
      <c r="Q971" s="2"/>
      <c r="R971" s="2"/>
      <c r="S971" s="2"/>
      <c r="T971" s="2"/>
      <c r="U971" s="2"/>
      <c r="V971" s="48"/>
      <c r="W971" s="2"/>
    </row>
    <row r="972" spans="1:23" hidden="1" x14ac:dyDescent="0.3">
      <c r="A972" s="37">
        <v>43886</v>
      </c>
      <c r="B972" s="42">
        <v>9.14</v>
      </c>
      <c r="C972" s="42"/>
      <c r="D972" s="42">
        <v>15.57</v>
      </c>
      <c r="E972" s="42"/>
      <c r="F972" s="42">
        <v>13.97</v>
      </c>
      <c r="H972" s="12">
        <v>30</v>
      </c>
      <c r="I972" s="1">
        <v>50</v>
      </c>
      <c r="J972" s="2">
        <f t="shared" si="244"/>
        <v>27.917499999999993</v>
      </c>
      <c r="K972" s="2">
        <f t="shared" si="245"/>
        <v>50.79486702127663</v>
      </c>
      <c r="L972" s="2">
        <f t="shared" si="243"/>
        <v>25.461627660227652</v>
      </c>
      <c r="N972" s="51"/>
      <c r="O972" s="51"/>
      <c r="P972" s="51"/>
      <c r="Q972" s="2"/>
      <c r="R972" s="2"/>
      <c r="S972" s="2"/>
      <c r="T972" s="2"/>
      <c r="U972" s="2"/>
      <c r="V972" s="48"/>
      <c r="W972" s="2"/>
    </row>
    <row r="973" spans="1:23" hidden="1" x14ac:dyDescent="0.3">
      <c r="A973" s="37">
        <v>43887</v>
      </c>
      <c r="B973" s="42">
        <v>10.28</v>
      </c>
      <c r="C973" s="42"/>
      <c r="D973" s="42">
        <v>19.11</v>
      </c>
      <c r="E973" s="42"/>
      <c r="F973" s="42">
        <v>10.75</v>
      </c>
      <c r="H973" s="12">
        <v>30</v>
      </c>
      <c r="I973" s="1">
        <v>50</v>
      </c>
      <c r="J973" s="2">
        <f t="shared" si="244"/>
        <v>27.854897959183671</v>
      </c>
      <c r="K973" s="2">
        <f t="shared" si="245"/>
        <v>50.741063829787272</v>
      </c>
      <c r="L973" s="2">
        <f t="shared" si="243"/>
        <v>25.421099760337217</v>
      </c>
      <c r="N973" s="51"/>
      <c r="O973" s="51"/>
      <c r="P973" s="51"/>
      <c r="Q973" s="2"/>
      <c r="R973" s="2"/>
      <c r="S973" s="2"/>
      <c r="T973" s="2"/>
      <c r="U973" s="2"/>
      <c r="V973" s="48"/>
      <c r="W973" s="2"/>
    </row>
    <row r="974" spans="1:23" hidden="1" x14ac:dyDescent="0.3">
      <c r="A974" s="37">
        <v>43888</v>
      </c>
      <c r="B974" s="42">
        <v>26.7</v>
      </c>
      <c r="C974" s="42"/>
      <c r="D974" s="42">
        <v>26.68</v>
      </c>
      <c r="E974" s="42"/>
      <c r="F974" s="42">
        <v>27.31</v>
      </c>
      <c r="H974" s="12">
        <v>30</v>
      </c>
      <c r="I974" s="1">
        <v>50</v>
      </c>
      <c r="J974" s="2">
        <f t="shared" si="244"/>
        <v>27.84984693877551</v>
      </c>
      <c r="K974" s="2">
        <f t="shared" si="245"/>
        <v>50.681117021276627</v>
      </c>
      <c r="L974" s="2">
        <f t="shared" si="243"/>
        <v>25.426289046709915</v>
      </c>
      <c r="N974" s="51"/>
      <c r="O974" s="51"/>
      <c r="P974" s="51"/>
      <c r="Q974" s="2"/>
      <c r="R974" s="2"/>
      <c r="S974" s="2"/>
      <c r="T974" s="2"/>
      <c r="U974" s="2"/>
      <c r="V974" s="48"/>
      <c r="W974" s="2"/>
    </row>
    <row r="975" spans="1:23" hidden="1" x14ac:dyDescent="0.3">
      <c r="A975" s="37">
        <v>43889</v>
      </c>
      <c r="B975" s="42">
        <v>24.6</v>
      </c>
      <c r="C975" s="42"/>
      <c r="D975" s="42">
        <v>28.01</v>
      </c>
      <c r="E975" s="42"/>
      <c r="F975" s="42">
        <v>24.31</v>
      </c>
      <c r="H975" s="12">
        <v>30</v>
      </c>
      <c r="I975" s="1">
        <v>50</v>
      </c>
      <c r="J975" s="2">
        <f t="shared" si="244"/>
        <v>27.824336734693876</v>
      </c>
      <c r="K975" s="2">
        <f t="shared" si="245"/>
        <v>50.617101063829814</v>
      </c>
      <c r="L975" s="2">
        <f t="shared" si="243"/>
        <v>25.423230720554546</v>
      </c>
      <c r="N975" s="51"/>
      <c r="O975" s="51"/>
      <c r="P975" s="51"/>
      <c r="Q975" s="2"/>
      <c r="R975" s="2"/>
      <c r="S975" s="2"/>
      <c r="T975" s="2"/>
      <c r="U975" s="2"/>
      <c r="V975" s="48"/>
      <c r="W975" s="2"/>
    </row>
    <row r="976" spans="1:23" hidden="1" x14ac:dyDescent="0.3">
      <c r="A976" s="37">
        <v>43890</v>
      </c>
      <c r="B976" s="42">
        <v>24.65</v>
      </c>
      <c r="C976" s="42"/>
      <c r="D976" s="42">
        <v>20.149999999999999</v>
      </c>
      <c r="E976" s="42"/>
      <c r="F976" s="42">
        <v>23.89</v>
      </c>
      <c r="H976" s="12">
        <v>30</v>
      </c>
      <c r="I976" s="1">
        <v>50</v>
      </c>
      <c r="J976" s="2">
        <f t="shared" si="244"/>
        <v>27.792780612244893</v>
      </c>
      <c r="K976" s="2">
        <f t="shared" si="245"/>
        <v>50.575186170212788</v>
      </c>
      <c r="L976" s="2">
        <f t="shared" si="243"/>
        <v>25.419041565580351</v>
      </c>
      <c r="N976" s="51"/>
      <c r="O976" s="51"/>
      <c r="P976" s="51"/>
      <c r="Q976" s="2"/>
      <c r="R976" s="2"/>
      <c r="S976" s="2"/>
      <c r="T976" s="2"/>
      <c r="U976" s="2"/>
      <c r="V976" s="48"/>
      <c r="W976" s="2"/>
    </row>
    <row r="977" spans="1:23" hidden="1" x14ac:dyDescent="0.3">
      <c r="A977" s="37">
        <v>43891</v>
      </c>
      <c r="B977" s="42">
        <v>17.52</v>
      </c>
      <c r="C977" s="42"/>
      <c r="D977" s="42">
        <v>23.41</v>
      </c>
      <c r="E977" s="42"/>
      <c r="F977" s="42">
        <v>18.28</v>
      </c>
      <c r="H977" s="12">
        <v>30</v>
      </c>
      <c r="I977" s="1">
        <v>50</v>
      </c>
      <c r="J977" s="2">
        <f t="shared" si="244"/>
        <v>27.751530612244895</v>
      </c>
      <c r="K977" s="2">
        <f t="shared" si="245"/>
        <v>50.544281914893638</v>
      </c>
      <c r="L977" s="2">
        <f t="shared" si="243"/>
        <v>25.399589136246345</v>
      </c>
      <c r="N977" s="51"/>
      <c r="O977" s="51"/>
      <c r="P977" s="51"/>
      <c r="Q977" s="2"/>
      <c r="R977" s="2"/>
      <c r="S977" s="2"/>
      <c r="T977" s="2"/>
      <c r="U977" s="2"/>
      <c r="V977" s="48"/>
      <c r="W977" s="2"/>
    </row>
    <row r="978" spans="1:23" hidden="1" x14ac:dyDescent="0.3">
      <c r="A978" s="37">
        <v>43892</v>
      </c>
      <c r="B978" s="42">
        <v>23.5</v>
      </c>
      <c r="C978" s="42"/>
      <c r="D978" s="42">
        <v>112.81</v>
      </c>
      <c r="E978" s="42"/>
      <c r="F978" s="42">
        <v>23.75</v>
      </c>
      <c r="H978" s="12">
        <v>30</v>
      </c>
      <c r="I978" s="1">
        <v>50</v>
      </c>
      <c r="J978" s="2">
        <f t="shared" si="244"/>
        <v>27.702678571428567</v>
      </c>
      <c r="K978" s="2">
        <f t="shared" si="245"/>
        <v>50.523138297872372</v>
      </c>
      <c r="L978" s="2">
        <f t="shared" si="243"/>
        <v>25.375965158044711</v>
      </c>
      <c r="N978" s="51"/>
      <c r="O978" s="51"/>
      <c r="P978" s="51"/>
      <c r="Q978" s="2"/>
      <c r="R978" s="2"/>
      <c r="S978" s="2"/>
      <c r="T978" s="2"/>
      <c r="U978" s="2"/>
      <c r="V978" s="48"/>
      <c r="W978" s="2"/>
    </row>
    <row r="979" spans="1:23" hidden="1" x14ac:dyDescent="0.3">
      <c r="A979" s="37">
        <v>43893</v>
      </c>
      <c r="B979" s="42">
        <v>26.36</v>
      </c>
      <c r="C979" s="42"/>
      <c r="D979" s="42">
        <v>24.66</v>
      </c>
      <c r="E979" s="42"/>
      <c r="F979" s="42">
        <v>25.21</v>
      </c>
      <c r="H979" s="12">
        <v>30</v>
      </c>
      <c r="I979" s="1">
        <v>50</v>
      </c>
      <c r="J979" s="2">
        <f t="shared" si="244"/>
        <v>27.684056122448979</v>
      </c>
      <c r="K979" s="2">
        <f t="shared" si="245"/>
        <v>50.311595744680872</v>
      </c>
      <c r="L979" s="2">
        <f t="shared" si="243"/>
        <v>25.373267610360788</v>
      </c>
      <c r="N979" s="51"/>
      <c r="O979" s="51"/>
      <c r="P979" s="51"/>
      <c r="Q979" s="2"/>
      <c r="R979" s="2"/>
      <c r="S979" s="2"/>
      <c r="T979" s="2"/>
      <c r="U979" s="2"/>
      <c r="V979" s="48"/>
      <c r="W979" s="2"/>
    </row>
    <row r="980" spans="1:23" hidden="1" x14ac:dyDescent="0.3">
      <c r="A980" s="37">
        <v>43894</v>
      </c>
      <c r="B980" s="42">
        <v>17.399999999999999</v>
      </c>
      <c r="C980" s="42"/>
      <c r="D980" s="42">
        <v>13.58</v>
      </c>
      <c r="E980" s="42"/>
      <c r="F980" s="42">
        <v>14.91</v>
      </c>
      <c r="H980" s="12">
        <v>30</v>
      </c>
      <c r="I980" s="1">
        <v>50</v>
      </c>
      <c r="J980" s="2">
        <f t="shared" si="244"/>
        <v>27.679872448979591</v>
      </c>
      <c r="K980" s="2">
        <f t="shared" si="245"/>
        <v>50.295984042553222</v>
      </c>
      <c r="L980" s="2">
        <f t="shared" si="243"/>
        <v>25.350052351505202</v>
      </c>
      <c r="N980" s="51"/>
      <c r="O980" s="51"/>
      <c r="P980" s="51"/>
      <c r="Q980" s="2"/>
      <c r="R980" s="2"/>
      <c r="S980" s="2"/>
      <c r="T980" s="2"/>
      <c r="U980" s="2"/>
      <c r="V980" s="48"/>
      <c r="W980" s="2"/>
    </row>
    <row r="981" spans="1:23" hidden="1" x14ac:dyDescent="0.3">
      <c r="A981" s="37">
        <v>43895</v>
      </c>
      <c r="B981" s="42">
        <v>13.86</v>
      </c>
      <c r="C981" s="42"/>
      <c r="D981" s="42">
        <v>11.42</v>
      </c>
      <c r="E981" s="42"/>
      <c r="F981" s="42">
        <v>13.12</v>
      </c>
      <c r="H981" s="12">
        <v>30</v>
      </c>
      <c r="I981" s="1">
        <v>50</v>
      </c>
      <c r="J981" s="2">
        <f t="shared" si="244"/>
        <v>27.693061224489796</v>
      </c>
      <c r="K981" s="2">
        <f t="shared" si="245"/>
        <v>50.301861702127688</v>
      </c>
      <c r="L981" s="2">
        <f t="shared" si="243"/>
        <v>25.362477419625094</v>
      </c>
      <c r="N981" s="51"/>
      <c r="O981" s="51"/>
      <c r="P981" s="51"/>
      <c r="Q981" s="2"/>
      <c r="R981" s="2"/>
      <c r="S981" s="2"/>
      <c r="T981" s="2"/>
      <c r="U981" s="2"/>
      <c r="V981" s="48"/>
      <c r="W981" s="2"/>
    </row>
    <row r="982" spans="1:23" hidden="1" x14ac:dyDescent="0.3">
      <c r="A982" s="37">
        <v>43896</v>
      </c>
      <c r="B982" s="42">
        <v>7.42</v>
      </c>
      <c r="C982" s="42"/>
      <c r="D982" s="42">
        <v>40.380000000000003</v>
      </c>
      <c r="E982" s="42"/>
      <c r="F982" s="42">
        <v>8.1</v>
      </c>
      <c r="H982" s="12">
        <v>30</v>
      </c>
      <c r="I982" s="1">
        <v>50</v>
      </c>
      <c r="J982" s="2">
        <f t="shared" si="244"/>
        <v>27.669719387755105</v>
      </c>
      <c r="K982" s="2">
        <f t="shared" si="245"/>
        <v>50.359893617021307</v>
      </c>
      <c r="L982" s="2">
        <f t="shared" si="243"/>
        <v>25.344330280660518</v>
      </c>
      <c r="N982" s="51"/>
      <c r="O982" s="51"/>
      <c r="P982" s="51"/>
      <c r="Q982" s="2"/>
      <c r="R982" s="2"/>
      <c r="S982" s="2"/>
      <c r="T982" s="2"/>
      <c r="U982" s="2"/>
      <c r="V982" s="48"/>
      <c r="W982" s="2"/>
    </row>
    <row r="983" spans="1:23" hidden="1" x14ac:dyDescent="0.3">
      <c r="A983" s="37">
        <v>43897</v>
      </c>
      <c r="B983" s="42">
        <v>14.08</v>
      </c>
      <c r="C983" s="42"/>
      <c r="D983" s="42">
        <v>14.65</v>
      </c>
      <c r="E983" s="42"/>
      <c r="F983" s="42">
        <v>14.9</v>
      </c>
      <c r="H983" s="12">
        <v>30</v>
      </c>
      <c r="I983" s="1">
        <v>50</v>
      </c>
      <c r="J983" s="2">
        <f t="shared" si="244"/>
        <v>27.621607142857144</v>
      </c>
      <c r="K983" s="2">
        <f t="shared" si="245"/>
        <v>50.219388297872371</v>
      </c>
      <c r="L983" s="2">
        <f t="shared" si="243"/>
        <v>25.307654531341715</v>
      </c>
      <c r="N983" s="51"/>
      <c r="O983" s="51"/>
      <c r="P983" s="51"/>
      <c r="Q983" s="2"/>
      <c r="R983" s="2"/>
      <c r="S983" s="2"/>
      <c r="T983" s="2"/>
      <c r="U983" s="2"/>
      <c r="V983" s="48"/>
      <c r="W983" s="2"/>
    </row>
    <row r="984" spans="1:23" hidden="1" x14ac:dyDescent="0.3">
      <c r="A984" s="37">
        <v>43898</v>
      </c>
      <c r="B984" s="42">
        <v>13.46</v>
      </c>
      <c r="C984" s="42"/>
      <c r="D984" s="42">
        <v>12.17</v>
      </c>
      <c r="E984" s="42"/>
      <c r="F984" s="42">
        <v>13.25</v>
      </c>
      <c r="H984" s="12">
        <v>30</v>
      </c>
      <c r="I984" s="1">
        <v>50</v>
      </c>
      <c r="J984" s="2">
        <f t="shared" si="244"/>
        <v>27.588826530612245</v>
      </c>
      <c r="K984" s="2">
        <f t="shared" si="245"/>
        <v>50.180904255319177</v>
      </c>
      <c r="L984" s="2">
        <f t="shared" si="243"/>
        <v>25.275147719352614</v>
      </c>
      <c r="N984" s="51"/>
      <c r="O984" s="51"/>
      <c r="P984" s="51"/>
      <c r="Q984" s="2"/>
      <c r="R984" s="2"/>
      <c r="S984" s="2"/>
      <c r="T984" s="2"/>
      <c r="U984" s="2"/>
      <c r="V984" s="48"/>
      <c r="W984" s="2"/>
    </row>
    <row r="985" spans="1:23" hidden="1" x14ac:dyDescent="0.3">
      <c r="A985" s="37">
        <v>43899</v>
      </c>
      <c r="B985" s="42">
        <v>15.59</v>
      </c>
      <c r="C985" s="42"/>
      <c r="D985" s="42">
        <v>13.65</v>
      </c>
      <c r="E985" s="42"/>
      <c r="F985" s="42">
        <v>13.22</v>
      </c>
      <c r="H985" s="12">
        <v>30</v>
      </c>
      <c r="I985" s="1">
        <v>50</v>
      </c>
      <c r="J985" s="2">
        <f t="shared" si="244"/>
        <v>27.595306122448982</v>
      </c>
      <c r="K985" s="2">
        <f t="shared" si="245"/>
        <v>50.173377659574506</v>
      </c>
      <c r="L985" s="2">
        <f t="shared" si="243"/>
        <v>25.276619108998386</v>
      </c>
      <c r="N985" s="51"/>
      <c r="O985" s="51"/>
      <c r="P985" s="51"/>
      <c r="Q985" s="2"/>
      <c r="R985" s="2"/>
      <c r="S985" s="2"/>
      <c r="T985" s="2"/>
      <c r="U985" s="2"/>
      <c r="V985" s="48"/>
      <c r="W985" s="2"/>
    </row>
    <row r="986" spans="1:23" hidden="1" x14ac:dyDescent="0.3">
      <c r="A986" s="37">
        <v>43900</v>
      </c>
      <c r="B986" s="42">
        <v>14.6</v>
      </c>
      <c r="C986" s="42"/>
      <c r="D986" s="42">
        <v>11.92</v>
      </c>
      <c r="E986" s="42"/>
      <c r="F986" s="42">
        <v>12.35</v>
      </c>
      <c r="H986" s="12">
        <v>30</v>
      </c>
      <c r="I986" s="1">
        <v>50</v>
      </c>
      <c r="J986" s="2">
        <f t="shared" si="244"/>
        <v>27.579795918367353</v>
      </c>
      <c r="K986" s="2">
        <f t="shared" si="245"/>
        <v>50.154388297872366</v>
      </c>
      <c r="L986" s="2">
        <f t="shared" si="243"/>
        <v>25.266046901913921</v>
      </c>
      <c r="N986" s="51"/>
      <c r="O986" s="51"/>
      <c r="P986" s="51"/>
      <c r="Q986" s="2"/>
      <c r="R986" s="2"/>
      <c r="S986" s="2"/>
      <c r="T986" s="2"/>
      <c r="U986" s="2"/>
      <c r="V986" s="48"/>
      <c r="W986" s="2"/>
    </row>
    <row r="987" spans="1:23" hidden="1" x14ac:dyDescent="0.3">
      <c r="A987" s="37">
        <v>43901</v>
      </c>
      <c r="B987" s="42">
        <v>12.83</v>
      </c>
      <c r="C987" s="42"/>
      <c r="D987" s="42">
        <v>14.49</v>
      </c>
      <c r="E987" s="42"/>
      <c r="F987" s="42">
        <v>12.78</v>
      </c>
      <c r="H987" s="12">
        <v>30</v>
      </c>
      <c r="I987" s="1">
        <v>50</v>
      </c>
      <c r="J987" s="2">
        <f t="shared" si="244"/>
        <v>27.556045918367353</v>
      </c>
      <c r="K987" s="2">
        <f t="shared" si="245"/>
        <v>49.94311170212768</v>
      </c>
      <c r="L987" s="2">
        <f t="shared" si="243"/>
        <v>25.24691883651883</v>
      </c>
      <c r="N987" s="51"/>
      <c r="O987" s="51"/>
      <c r="P987" s="51"/>
      <c r="Q987" s="2"/>
      <c r="R987" s="2"/>
      <c r="S987" s="2"/>
      <c r="T987" s="2"/>
      <c r="U987" s="2"/>
      <c r="V987" s="48"/>
      <c r="W987" s="2"/>
    </row>
    <row r="988" spans="1:23" hidden="1" x14ac:dyDescent="0.3">
      <c r="A988" s="37">
        <v>43902</v>
      </c>
      <c r="B988" s="42">
        <v>9.2200000000000006</v>
      </c>
      <c r="C988" s="42"/>
      <c r="D988" s="42">
        <v>12.75</v>
      </c>
      <c r="E988" s="42"/>
      <c r="F988" s="42">
        <v>12.89</v>
      </c>
      <c r="H988" s="12">
        <v>30</v>
      </c>
      <c r="I988" s="1">
        <v>50</v>
      </c>
      <c r="J988" s="2">
        <f t="shared" si="244"/>
        <v>27.54336734693878</v>
      </c>
      <c r="K988" s="2">
        <f t="shared" si="245"/>
        <v>49.887340425531931</v>
      </c>
      <c r="L988" s="2">
        <f t="shared" si="243"/>
        <v>25.232886138971139</v>
      </c>
      <c r="N988" s="51"/>
      <c r="O988" s="51"/>
      <c r="P988" s="51"/>
      <c r="Q988" s="2"/>
      <c r="R988" s="2"/>
      <c r="S988" s="2"/>
      <c r="T988" s="2"/>
      <c r="U988" s="2"/>
      <c r="V988" s="48"/>
      <c r="W988" s="2"/>
    </row>
    <row r="989" spans="1:23" hidden="1" x14ac:dyDescent="0.3">
      <c r="A989" s="37">
        <v>43903</v>
      </c>
      <c r="B989" s="42">
        <v>19.52</v>
      </c>
      <c r="C989" s="42"/>
      <c r="D989" s="42">
        <v>17.61</v>
      </c>
      <c r="E989" s="42"/>
      <c r="F989" s="42">
        <v>13.97</v>
      </c>
      <c r="H989" s="12">
        <v>30</v>
      </c>
      <c r="I989" s="1">
        <v>50</v>
      </c>
      <c r="J989" s="2">
        <f t="shared" si="244"/>
        <v>27.446530612244906</v>
      </c>
      <c r="K989" s="2">
        <f t="shared" si="245"/>
        <v>49.801724137931053</v>
      </c>
      <c r="L989" s="2">
        <f t="shared" si="243"/>
        <v>25.146237637608738</v>
      </c>
      <c r="N989" s="51"/>
      <c r="O989" s="51"/>
      <c r="P989" s="51"/>
      <c r="Q989" s="2"/>
      <c r="R989" s="2"/>
      <c r="S989" s="2"/>
      <c r="T989" s="2"/>
      <c r="U989" s="2"/>
      <c r="V989" s="48"/>
      <c r="W989" s="2"/>
    </row>
    <row r="990" spans="1:23" hidden="1" x14ac:dyDescent="0.3">
      <c r="A990" s="37">
        <v>43904</v>
      </c>
      <c r="B990" s="42">
        <v>16.329999999999998</v>
      </c>
      <c r="C990" s="42"/>
      <c r="D990" s="42">
        <v>25.67</v>
      </c>
      <c r="E990" s="42"/>
      <c r="F990" s="42">
        <v>16.82</v>
      </c>
      <c r="H990" s="12">
        <v>30</v>
      </c>
      <c r="I990" s="1">
        <v>50</v>
      </c>
      <c r="J990" s="2">
        <f t="shared" si="244"/>
        <v>27.41321428571429</v>
      </c>
      <c r="K990" s="2">
        <f t="shared" si="245"/>
        <v>49.6174801061008</v>
      </c>
      <c r="L990" s="2">
        <f t="shared" si="243"/>
        <v>25.134030553140072</v>
      </c>
      <c r="N990" s="51"/>
      <c r="O990" s="51"/>
      <c r="P990" s="51"/>
      <c r="Q990" s="2"/>
      <c r="R990" s="2"/>
      <c r="S990" s="2"/>
      <c r="T990" s="2"/>
      <c r="U990" s="2"/>
      <c r="V990" s="48"/>
      <c r="W990" s="2"/>
    </row>
    <row r="991" spans="1:23" hidden="1" x14ac:dyDescent="0.3">
      <c r="A991" s="37">
        <v>43905</v>
      </c>
      <c r="B991" s="42">
        <v>15.39</v>
      </c>
      <c r="C991" s="42"/>
      <c r="D991" s="42">
        <v>15.35</v>
      </c>
      <c r="E991" s="42"/>
      <c r="F991" s="42" t="s">
        <v>34</v>
      </c>
      <c r="H991" s="12">
        <v>30</v>
      </c>
      <c r="I991" s="1">
        <v>50</v>
      </c>
      <c r="J991" s="2">
        <f t="shared" si="244"/>
        <v>27.383801020408164</v>
      </c>
      <c r="K991" s="2">
        <f t="shared" si="245"/>
        <v>49.274403183023871</v>
      </c>
      <c r="L991" s="2">
        <f t="shared" si="243"/>
        <v>25.131145390716956</v>
      </c>
      <c r="N991" s="51"/>
      <c r="O991" s="51"/>
      <c r="P991" s="51"/>
      <c r="Q991" s="2"/>
      <c r="R991" s="2"/>
      <c r="S991" s="2"/>
      <c r="T991" s="2"/>
      <c r="U991" s="2"/>
      <c r="V991" s="48"/>
      <c r="W991" s="2"/>
    </row>
    <row r="992" spans="1:23" hidden="1" x14ac:dyDescent="0.3">
      <c r="A992" s="37">
        <v>43906</v>
      </c>
      <c r="B992" s="42">
        <v>13.69</v>
      </c>
      <c r="C992" s="42"/>
      <c r="D992" s="42">
        <v>10.43</v>
      </c>
      <c r="E992" s="42"/>
      <c r="F992" s="42" t="s">
        <v>35</v>
      </c>
      <c r="H992" s="12">
        <v>30</v>
      </c>
      <c r="I992" s="1">
        <v>50</v>
      </c>
      <c r="J992" s="2">
        <f t="shared" si="244"/>
        <v>27.208979591836741</v>
      </c>
      <c r="K992" s="2">
        <f t="shared" si="245"/>
        <v>49.001405835543771</v>
      </c>
      <c r="L992" s="2">
        <f t="shared" si="243"/>
        <v>25.00142250137646</v>
      </c>
      <c r="N992" s="51"/>
      <c r="O992" s="51"/>
      <c r="P992" s="51"/>
      <c r="Q992" s="2"/>
      <c r="R992" s="2"/>
      <c r="S992" s="2"/>
      <c r="T992" s="2"/>
      <c r="U992" s="2"/>
      <c r="V992" s="48"/>
      <c r="W992" s="2"/>
    </row>
    <row r="993" spans="1:23" hidden="1" x14ac:dyDescent="0.3">
      <c r="A993" s="37">
        <v>43907</v>
      </c>
      <c r="B993" s="42">
        <v>11.37</v>
      </c>
      <c r="C993" s="42"/>
      <c r="D993" s="42">
        <v>16.350000000000001</v>
      </c>
      <c r="E993" s="42"/>
      <c r="F993" s="42">
        <v>12.01</v>
      </c>
      <c r="H993" s="12">
        <v>30</v>
      </c>
      <c r="I993" s="1">
        <v>50</v>
      </c>
      <c r="J993" s="2">
        <f t="shared" si="244"/>
        <v>27.175306122448987</v>
      </c>
      <c r="K993" s="2">
        <f t="shared" si="245"/>
        <v>48.985358090185677</v>
      </c>
      <c r="L993" s="2">
        <f t="shared" si="243"/>
        <v>24.965532090417554</v>
      </c>
      <c r="N993" s="51"/>
      <c r="O993" s="51"/>
      <c r="P993" s="51"/>
      <c r="Q993" s="2"/>
      <c r="R993" s="2"/>
      <c r="S993" s="2"/>
      <c r="T993" s="2"/>
      <c r="U993" s="2"/>
      <c r="V993" s="48"/>
      <c r="W993" s="2"/>
    </row>
    <row r="994" spans="1:23" hidden="1" x14ac:dyDescent="0.3">
      <c r="A994" s="37">
        <v>43908</v>
      </c>
      <c r="B994" s="42">
        <v>11.55</v>
      </c>
      <c r="C994" s="42"/>
      <c r="D994" s="42">
        <v>22.98</v>
      </c>
      <c r="E994" s="42"/>
      <c r="F994" s="42">
        <v>10.52</v>
      </c>
      <c r="H994" s="12">
        <v>30</v>
      </c>
      <c r="I994" s="1">
        <v>50</v>
      </c>
      <c r="J994" s="2">
        <f t="shared" si="244"/>
        <v>27.141607142857147</v>
      </c>
      <c r="K994" s="2">
        <f t="shared" si="245"/>
        <v>48.982360742705566</v>
      </c>
      <c r="L994" s="2">
        <f t="shared" si="243"/>
        <v>24.933696473979197</v>
      </c>
      <c r="N994" s="51"/>
      <c r="O994" s="51"/>
      <c r="P994" s="51"/>
      <c r="Q994" s="2"/>
      <c r="R994" s="2"/>
      <c r="S994" s="2"/>
      <c r="T994" s="2"/>
      <c r="U994" s="2"/>
      <c r="V994" s="48"/>
      <c r="W994" s="2"/>
    </row>
    <row r="995" spans="1:23" hidden="1" x14ac:dyDescent="0.3">
      <c r="A995" s="37">
        <v>43909</v>
      </c>
      <c r="B995" s="42">
        <v>14.92</v>
      </c>
      <c r="C995" s="42"/>
      <c r="D995" s="42">
        <v>53.87</v>
      </c>
      <c r="E995" s="42"/>
      <c r="F995" s="42">
        <v>20.149999999999999</v>
      </c>
      <c r="H995" s="12">
        <v>30</v>
      </c>
      <c r="I995" s="1">
        <v>50</v>
      </c>
      <c r="J995" s="2">
        <f t="shared" si="244"/>
        <v>27.136632653061227</v>
      </c>
      <c r="K995" s="2">
        <f t="shared" si="245"/>
        <v>49.080769230769221</v>
      </c>
      <c r="L995" s="2">
        <f t="shared" si="243"/>
        <v>24.946984145212074</v>
      </c>
      <c r="N995" s="51"/>
      <c r="O995" s="51"/>
      <c r="P995" s="51"/>
      <c r="Q995" s="2"/>
      <c r="R995" s="2"/>
      <c r="S995" s="2"/>
      <c r="T995" s="2"/>
      <c r="U995" s="2"/>
      <c r="V995" s="48"/>
      <c r="W995" s="2"/>
    </row>
    <row r="996" spans="1:23" hidden="1" x14ac:dyDescent="0.3">
      <c r="A996" s="37">
        <v>43910</v>
      </c>
      <c r="B996" s="42">
        <v>16.100000000000001</v>
      </c>
      <c r="C996" s="42"/>
      <c r="D996" s="42">
        <v>109.53</v>
      </c>
      <c r="E996" s="42"/>
      <c r="F996" s="42">
        <v>21.48</v>
      </c>
      <c r="H996" s="12">
        <v>30</v>
      </c>
      <c r="I996" s="1">
        <v>50</v>
      </c>
      <c r="J996" s="2">
        <f t="shared" si="244"/>
        <v>27.12668367346939</v>
      </c>
      <c r="K996" s="2">
        <f t="shared" si="245"/>
        <v>49.302440318302381</v>
      </c>
      <c r="L996" s="2">
        <f t="shared" si="243"/>
        <v>24.960326610965495</v>
      </c>
      <c r="N996" s="51"/>
      <c r="O996" s="51"/>
      <c r="P996" s="51"/>
      <c r="Q996" s="2"/>
      <c r="R996" s="2"/>
      <c r="S996" s="2"/>
      <c r="T996" s="2"/>
      <c r="U996" s="2"/>
      <c r="V996" s="48"/>
      <c r="W996" s="2"/>
    </row>
    <row r="997" spans="1:23" hidden="1" x14ac:dyDescent="0.3">
      <c r="A997" s="37">
        <v>43911</v>
      </c>
      <c r="B997" s="42">
        <v>30.6</v>
      </c>
      <c r="C997" s="42"/>
      <c r="D997" s="42">
        <v>41.13</v>
      </c>
      <c r="E997" s="42"/>
      <c r="F997" s="42">
        <v>31.31</v>
      </c>
      <c r="H997" s="12">
        <v>30</v>
      </c>
      <c r="I997" s="1">
        <v>50</v>
      </c>
      <c r="J997" s="2">
        <f t="shared" si="244"/>
        <v>27.130102040816336</v>
      </c>
      <c r="K997" s="2">
        <f t="shared" si="245"/>
        <v>49.275543766578252</v>
      </c>
      <c r="L997" s="2">
        <f t="shared" si="243"/>
        <v>24.970847158910708</v>
      </c>
      <c r="N997" s="51"/>
      <c r="O997" s="51"/>
      <c r="P997" s="51"/>
      <c r="Q997" s="2"/>
      <c r="R997" s="2"/>
      <c r="S997" s="2"/>
      <c r="T997" s="2"/>
      <c r="U997" s="2"/>
      <c r="V997" s="48"/>
      <c r="W997" s="2"/>
    </row>
    <row r="998" spans="1:23" hidden="1" x14ac:dyDescent="0.3">
      <c r="A998" s="37">
        <v>43912</v>
      </c>
      <c r="B998" s="42">
        <v>22.06</v>
      </c>
      <c r="C998" s="42"/>
      <c r="D998" s="42">
        <v>34.03</v>
      </c>
      <c r="E998" s="42"/>
      <c r="F998" s="42">
        <v>27.12</v>
      </c>
      <c r="H998" s="12">
        <v>30</v>
      </c>
      <c r="I998" s="1">
        <v>50</v>
      </c>
      <c r="J998" s="2">
        <f t="shared" si="244"/>
        <v>27.070765306122453</v>
      </c>
      <c r="K998" s="2">
        <f t="shared" si="245"/>
        <v>49.157188328912476</v>
      </c>
      <c r="L998" s="2">
        <f t="shared" si="243"/>
        <v>24.924874556170984</v>
      </c>
      <c r="N998" s="51"/>
      <c r="O998" s="51"/>
      <c r="P998" s="51"/>
      <c r="Q998" s="2"/>
      <c r="R998" s="2"/>
      <c r="S998" s="2"/>
      <c r="T998" s="2"/>
      <c r="U998" s="2"/>
      <c r="V998" s="48"/>
      <c r="W998" s="2"/>
    </row>
    <row r="999" spans="1:23" hidden="1" x14ac:dyDescent="0.3">
      <c r="A999" s="37">
        <v>43913</v>
      </c>
      <c r="B999" s="42">
        <v>19.239999999999998</v>
      </c>
      <c r="C999" s="42"/>
      <c r="D999" s="42">
        <v>19.88</v>
      </c>
      <c r="E999" s="42"/>
      <c r="F999" s="42">
        <v>20.56</v>
      </c>
      <c r="H999" s="12">
        <v>30</v>
      </c>
      <c r="I999" s="1">
        <v>50</v>
      </c>
      <c r="J999" s="2">
        <f t="shared" si="244"/>
        <v>27.047627551020412</v>
      </c>
      <c r="K999" s="2">
        <f t="shared" si="245"/>
        <v>49.137559681697624</v>
      </c>
      <c r="L999" s="2">
        <f t="shared" si="243"/>
        <v>24.908710172609336</v>
      </c>
      <c r="N999" s="51"/>
      <c r="O999" s="51"/>
      <c r="P999" s="51"/>
      <c r="Q999" s="2"/>
      <c r="R999" s="2"/>
      <c r="S999" s="2"/>
      <c r="T999" s="2"/>
      <c r="U999" s="2"/>
      <c r="V999" s="48"/>
      <c r="W999" s="2"/>
    </row>
    <row r="1000" spans="1:23" hidden="1" x14ac:dyDescent="0.3">
      <c r="A1000" s="37">
        <v>43914</v>
      </c>
      <c r="B1000" s="42">
        <v>20.47</v>
      </c>
      <c r="C1000" s="42"/>
      <c r="D1000" s="42">
        <v>17.82</v>
      </c>
      <c r="E1000" s="42"/>
      <c r="F1000" s="42">
        <v>18.21</v>
      </c>
      <c r="H1000" s="12">
        <v>30</v>
      </c>
      <c r="I1000" s="1">
        <v>50</v>
      </c>
      <c r="J1000" s="2">
        <f t="shared" si="244"/>
        <v>27.063801020408164</v>
      </c>
      <c r="K1000" s="2">
        <f t="shared" si="245"/>
        <v>49.14689655172414</v>
      </c>
      <c r="L1000" s="2">
        <f t="shared" si="243"/>
        <v>24.92024441918468</v>
      </c>
      <c r="N1000" s="51"/>
      <c r="O1000" s="51"/>
      <c r="P1000" s="51"/>
      <c r="Q1000" s="2"/>
      <c r="R1000" s="2"/>
      <c r="S1000" s="2"/>
      <c r="T1000" s="2"/>
      <c r="U1000" s="2"/>
      <c r="V1000" s="48"/>
      <c r="W1000" s="2"/>
    </row>
    <row r="1001" spans="1:23" hidden="1" x14ac:dyDescent="0.3">
      <c r="A1001" s="37">
        <v>43915</v>
      </c>
      <c r="B1001" s="42" t="s">
        <v>34</v>
      </c>
      <c r="C1001" s="42"/>
      <c r="D1001" s="42">
        <v>34.15</v>
      </c>
      <c r="E1001" s="42"/>
      <c r="F1001" s="42">
        <v>19.440000000000001</v>
      </c>
      <c r="H1001" s="12">
        <v>30</v>
      </c>
      <c r="I1001" s="1">
        <v>50</v>
      </c>
      <c r="J1001" s="2">
        <f t="shared" si="244"/>
        <v>27.090690537084402</v>
      </c>
      <c r="K1001" s="2">
        <f t="shared" si="245"/>
        <v>49.19599469496022</v>
      </c>
      <c r="L1001" s="2">
        <f t="shared" si="243"/>
        <v>24.934764967129883</v>
      </c>
      <c r="N1001" s="51"/>
      <c r="O1001" s="51"/>
      <c r="P1001" s="51"/>
      <c r="Q1001" s="2"/>
      <c r="R1001" s="2"/>
      <c r="S1001" s="2"/>
      <c r="T1001" s="2"/>
      <c r="U1001" s="2"/>
      <c r="V1001" s="48"/>
      <c r="W1001" s="2"/>
    </row>
    <row r="1002" spans="1:23" hidden="1" x14ac:dyDescent="0.3">
      <c r="A1002" s="37">
        <v>43916</v>
      </c>
      <c r="B1002" s="42">
        <v>7.86</v>
      </c>
      <c r="C1002" s="42"/>
      <c r="D1002" s="42">
        <v>10.82</v>
      </c>
      <c r="E1002" s="42"/>
      <c r="F1002" s="42">
        <v>9.1</v>
      </c>
      <c r="H1002" s="12">
        <v>30</v>
      </c>
      <c r="I1002" s="1">
        <v>50</v>
      </c>
      <c r="J1002" s="2">
        <f t="shared" si="244"/>
        <v>27.07887468030691</v>
      </c>
      <c r="K1002" s="2">
        <f t="shared" si="245"/>
        <v>49.192493368700276</v>
      </c>
      <c r="L1002" s="2">
        <f t="shared" si="243"/>
        <v>24.928217021924407</v>
      </c>
      <c r="N1002" s="51"/>
      <c r="O1002" s="51"/>
      <c r="P1002" s="51"/>
      <c r="Q1002" s="2"/>
      <c r="R1002" s="2"/>
      <c r="S1002" s="2"/>
      <c r="T1002" s="2"/>
      <c r="U1002" s="2"/>
      <c r="V1002" s="48"/>
      <c r="W1002" s="2"/>
    </row>
    <row r="1003" spans="1:23" hidden="1" x14ac:dyDescent="0.3">
      <c r="A1003" s="37">
        <v>43917</v>
      </c>
      <c r="B1003" s="42">
        <v>11.37</v>
      </c>
      <c r="C1003" s="42"/>
      <c r="D1003" s="42">
        <v>14.97</v>
      </c>
      <c r="E1003" s="42"/>
      <c r="F1003" s="42">
        <v>17.170000000000002</v>
      </c>
      <c r="H1003" s="12">
        <v>30</v>
      </c>
      <c r="I1003" s="1">
        <v>50</v>
      </c>
      <c r="J1003" s="2">
        <f t="shared" si="244"/>
        <v>27.056598465473154</v>
      </c>
      <c r="K1003" s="2">
        <f t="shared" si="245"/>
        <v>49.181644562334235</v>
      </c>
      <c r="L1003" s="2">
        <f t="shared" si="243"/>
        <v>24.924956747951803</v>
      </c>
      <c r="N1003" s="51"/>
      <c r="O1003" s="51"/>
      <c r="P1003" s="51"/>
      <c r="Q1003" s="2"/>
      <c r="R1003" s="2"/>
      <c r="S1003" s="2"/>
      <c r="T1003" s="2"/>
      <c r="U1003" s="2"/>
      <c r="V1003" s="48"/>
      <c r="W1003" s="2"/>
    </row>
    <row r="1004" spans="1:23" hidden="1" x14ac:dyDescent="0.3">
      <c r="A1004" s="37">
        <v>43918</v>
      </c>
      <c r="B1004" s="42">
        <v>15.65</v>
      </c>
      <c r="C1004" s="42"/>
      <c r="D1004" s="42">
        <v>21.23</v>
      </c>
      <c r="E1004" s="42"/>
      <c r="F1004" s="42">
        <v>15.94</v>
      </c>
      <c r="H1004" s="12">
        <v>30</v>
      </c>
      <c r="I1004" s="1">
        <v>50</v>
      </c>
      <c r="J1004" s="2">
        <f t="shared" si="244"/>
        <v>27.035498721227629</v>
      </c>
      <c r="K1004" s="2">
        <f t="shared" si="245"/>
        <v>49.181724137931049</v>
      </c>
      <c r="L1004" s="2">
        <f t="shared" si="243"/>
        <v>24.916518391787424</v>
      </c>
      <c r="N1004" s="51"/>
      <c r="O1004" s="51"/>
      <c r="P1004" s="51"/>
      <c r="Q1004" s="2"/>
      <c r="R1004" s="2"/>
      <c r="S1004" s="2"/>
      <c r="T1004" s="2"/>
      <c r="U1004" s="2"/>
      <c r="V1004" s="48"/>
      <c r="W1004" s="2"/>
    </row>
    <row r="1005" spans="1:23" hidden="1" x14ac:dyDescent="0.3">
      <c r="A1005" s="37">
        <v>43919</v>
      </c>
      <c r="B1005" s="42">
        <v>7.41</v>
      </c>
      <c r="C1005" s="42"/>
      <c r="D1005" s="42">
        <v>15.5</v>
      </c>
      <c r="E1005" s="42"/>
      <c r="F1005" s="42">
        <v>13.42</v>
      </c>
      <c r="H1005" s="12">
        <v>30</v>
      </c>
      <c r="I1005" s="1">
        <v>50</v>
      </c>
      <c r="J1005" s="2">
        <f t="shared" si="244"/>
        <v>26.998951406649621</v>
      </c>
      <c r="K1005" s="2">
        <f t="shared" si="245"/>
        <v>49.170503978779855</v>
      </c>
      <c r="L1005" s="2">
        <f t="shared" si="243"/>
        <v>24.902326610965506</v>
      </c>
      <c r="N1005" s="51"/>
      <c r="O1005" s="51"/>
      <c r="P1005" s="51"/>
      <c r="Q1005" s="2"/>
      <c r="R1005" s="2"/>
      <c r="S1005" s="2"/>
      <c r="T1005" s="2"/>
      <c r="U1005" s="2"/>
      <c r="V1005" s="48"/>
      <c r="W1005" s="2"/>
    </row>
    <row r="1006" spans="1:23" hidden="1" x14ac:dyDescent="0.3">
      <c r="A1006" s="37">
        <v>43920</v>
      </c>
      <c r="B1006" s="42">
        <v>8.24</v>
      </c>
      <c r="C1006" s="42"/>
      <c r="D1006" s="42">
        <v>42.45</v>
      </c>
      <c r="E1006" s="42"/>
      <c r="F1006" s="42">
        <v>10.63</v>
      </c>
      <c r="H1006" s="12">
        <v>30</v>
      </c>
      <c r="I1006" s="1">
        <v>50</v>
      </c>
      <c r="J1006" s="2">
        <f t="shared" si="244"/>
        <v>26.982122762148343</v>
      </c>
      <c r="K1006" s="2">
        <f t="shared" si="245"/>
        <v>49.241087533156517</v>
      </c>
      <c r="L1006" s="2">
        <f t="shared" si="243"/>
        <v>24.891669076718934</v>
      </c>
      <c r="N1006" s="51"/>
      <c r="O1006" s="51"/>
      <c r="P1006" s="51"/>
      <c r="Q1006" s="2"/>
      <c r="R1006" s="2"/>
      <c r="S1006" s="2"/>
      <c r="T1006" s="2"/>
      <c r="U1006" s="2"/>
      <c r="V1006" s="48"/>
      <c r="W1006" s="2"/>
    </row>
    <row r="1007" spans="1:23" hidden="1" x14ac:dyDescent="0.3">
      <c r="A1007" s="37">
        <v>43921</v>
      </c>
      <c r="B1007" s="42">
        <v>8.1999999999999993</v>
      </c>
      <c r="C1007" s="42"/>
      <c r="D1007" s="42">
        <v>32.5</v>
      </c>
      <c r="E1007" s="42"/>
      <c r="F1007" s="42">
        <v>11.34</v>
      </c>
      <c r="H1007" s="12">
        <v>30</v>
      </c>
      <c r="I1007" s="1">
        <v>50</v>
      </c>
      <c r="J1007" s="2">
        <f t="shared" si="244"/>
        <v>26.965882352941186</v>
      </c>
      <c r="K1007" s="2">
        <f t="shared" si="245"/>
        <v>49.278885941644582</v>
      </c>
      <c r="L1007" s="2">
        <f t="shared" si="243"/>
        <v>24.894162227403864</v>
      </c>
      <c r="N1007" s="51"/>
      <c r="O1007" s="51"/>
      <c r="P1007" s="51"/>
      <c r="Q1007" s="2"/>
      <c r="R1007" s="2"/>
      <c r="S1007" s="2"/>
      <c r="T1007" s="2"/>
      <c r="U1007" s="2"/>
      <c r="V1007" s="48"/>
      <c r="W1007" s="2"/>
    </row>
    <row r="1008" spans="1:23" hidden="1" x14ac:dyDescent="0.3">
      <c r="A1008" s="37">
        <v>43922</v>
      </c>
      <c r="B1008" s="42">
        <v>17.329999999999998</v>
      </c>
      <c r="C1008" s="42"/>
      <c r="D1008" s="42">
        <v>18.920000000000002</v>
      </c>
      <c r="E1008" s="42"/>
      <c r="F1008" s="42">
        <v>17.260000000000002</v>
      </c>
      <c r="H1008" s="12">
        <v>30</v>
      </c>
      <c r="I1008" s="1">
        <v>50</v>
      </c>
      <c r="J1008" s="2">
        <f t="shared" si="244"/>
        <v>26.962404092071619</v>
      </c>
      <c r="K1008" s="2">
        <f t="shared" si="245"/>
        <v>49.296684350132644</v>
      </c>
      <c r="L1008" s="2">
        <f t="shared" si="243"/>
        <v>24.911778665760028</v>
      </c>
      <c r="N1008" s="51"/>
      <c r="O1008" s="51"/>
      <c r="P1008" s="51"/>
      <c r="Q1008" s="2"/>
      <c r="R1008" s="2"/>
      <c r="S1008" s="2"/>
      <c r="T1008" s="2"/>
      <c r="U1008" s="2"/>
      <c r="V1008" s="48"/>
      <c r="W1008" s="2"/>
    </row>
    <row r="1009" spans="1:23" hidden="1" x14ac:dyDescent="0.3">
      <c r="A1009" s="37">
        <v>43923</v>
      </c>
      <c r="B1009" s="42">
        <v>14.94</v>
      </c>
      <c r="C1009" s="42"/>
      <c r="D1009" s="42">
        <v>14.25</v>
      </c>
      <c r="E1009" s="42"/>
      <c r="F1009" s="42">
        <v>17.47</v>
      </c>
      <c r="H1009" s="12">
        <v>30</v>
      </c>
      <c r="I1009" s="1">
        <v>50</v>
      </c>
      <c r="J1009" s="2">
        <f t="shared" si="244"/>
        <v>26.956598465473157</v>
      </c>
      <c r="K1009" s="2">
        <f t="shared" si="245"/>
        <v>49.294801061007973</v>
      </c>
      <c r="L1009" s="2">
        <f t="shared" si="243"/>
        <v>24.918573186307974</v>
      </c>
      <c r="N1009" s="51"/>
      <c r="O1009" s="51"/>
      <c r="P1009" s="51"/>
      <c r="Q1009" s="2"/>
      <c r="R1009" s="2"/>
      <c r="S1009" s="2"/>
      <c r="T1009" s="2"/>
      <c r="U1009" s="2"/>
      <c r="V1009" s="48"/>
      <c r="W1009" s="2"/>
    </row>
    <row r="1010" spans="1:23" hidden="1" x14ac:dyDescent="0.3">
      <c r="A1010" s="37">
        <v>43924</v>
      </c>
      <c r="B1010" s="42">
        <v>7.41</v>
      </c>
      <c r="C1010" s="42"/>
      <c r="D1010" s="42">
        <v>19.16</v>
      </c>
      <c r="E1010" s="42"/>
      <c r="F1010" s="42">
        <v>12.08</v>
      </c>
      <c r="H1010" s="12">
        <v>30</v>
      </c>
      <c r="I1010" s="1">
        <v>50</v>
      </c>
      <c r="J1010" s="2">
        <f t="shared" si="244"/>
        <v>26.92956521739131</v>
      </c>
      <c r="K1010" s="2">
        <f t="shared" si="245"/>
        <v>49.301485411140604</v>
      </c>
      <c r="L1010" s="2">
        <f t="shared" si="243"/>
        <v>24.906655378088793</v>
      </c>
      <c r="N1010" s="51"/>
      <c r="O1010" s="51"/>
      <c r="P1010" s="51"/>
      <c r="Q1010" s="2"/>
      <c r="R1010" s="2"/>
      <c r="S1010" s="2"/>
      <c r="T1010" s="2"/>
      <c r="U1010" s="2"/>
      <c r="V1010" s="48"/>
      <c r="W1010" s="2"/>
    </row>
    <row r="1011" spans="1:23" hidden="1" x14ac:dyDescent="0.3">
      <c r="A1011" s="37">
        <v>43925</v>
      </c>
      <c r="B1011" s="42">
        <v>13.55</v>
      </c>
      <c r="C1011" s="42"/>
      <c r="D1011" s="42">
        <v>17.77</v>
      </c>
      <c r="E1011" s="42"/>
      <c r="F1011" s="42">
        <v>20.7</v>
      </c>
      <c r="H1011" s="12">
        <v>30</v>
      </c>
      <c r="I1011" s="1">
        <v>50</v>
      </c>
      <c r="J1011" s="2">
        <f t="shared" si="244"/>
        <v>26.895652173913049</v>
      </c>
      <c r="K1011" s="2">
        <f t="shared" si="245"/>
        <v>49.281220159151211</v>
      </c>
      <c r="L1011" s="2">
        <f t="shared" si="243"/>
        <v>24.910984145212087</v>
      </c>
      <c r="N1011" s="51"/>
      <c r="O1011" s="51"/>
      <c r="P1011" s="51"/>
      <c r="Q1011" s="2"/>
      <c r="R1011" s="2"/>
      <c r="S1011" s="2"/>
      <c r="T1011" s="2"/>
      <c r="U1011" s="2"/>
      <c r="V1011" s="48"/>
      <c r="W1011" s="2"/>
    </row>
    <row r="1012" spans="1:23" hidden="1" x14ac:dyDescent="0.3">
      <c r="A1012" s="37">
        <v>43926</v>
      </c>
      <c r="B1012" s="42">
        <v>21.41</v>
      </c>
      <c r="C1012" s="42"/>
      <c r="D1012" s="42">
        <v>42.47</v>
      </c>
      <c r="E1012" s="42"/>
      <c r="F1012" s="42">
        <v>22.36</v>
      </c>
      <c r="H1012" s="12">
        <v>30</v>
      </c>
      <c r="I1012" s="1">
        <v>50</v>
      </c>
      <c r="J1012" s="2">
        <f t="shared" si="244"/>
        <v>26.886035805626605</v>
      </c>
      <c r="K1012" s="2">
        <f t="shared" si="245"/>
        <v>49.259920424403205</v>
      </c>
      <c r="L1012" s="2">
        <f t="shared" si="243"/>
        <v>24.911888254801127</v>
      </c>
      <c r="N1012" s="51"/>
      <c r="O1012" s="51"/>
      <c r="P1012" s="51"/>
      <c r="Q1012" s="2"/>
      <c r="R1012" s="2"/>
      <c r="S1012" s="2"/>
      <c r="T1012" s="2"/>
      <c r="U1012" s="2"/>
      <c r="V1012" s="48"/>
      <c r="W1012" s="2"/>
    </row>
    <row r="1013" spans="1:23" hidden="1" x14ac:dyDescent="0.3">
      <c r="A1013" s="37">
        <v>43927</v>
      </c>
      <c r="B1013" s="42">
        <v>12.85</v>
      </c>
      <c r="C1013" s="42"/>
      <c r="D1013" s="42">
        <v>58.29</v>
      </c>
      <c r="E1013" s="42"/>
      <c r="F1013" s="42">
        <v>16.829999999999998</v>
      </c>
      <c r="H1013" s="12">
        <v>30</v>
      </c>
      <c r="I1013" s="1">
        <v>50</v>
      </c>
      <c r="J1013" s="2">
        <f t="shared" si="244"/>
        <v>26.788644501278778</v>
      </c>
      <c r="K1013" s="2">
        <f t="shared" si="245"/>
        <v>49.033368700265264</v>
      </c>
      <c r="L1013" s="2">
        <f t="shared" ref="L1013:L1076" si="246">AVERAGE(F617:F1013)</f>
        <v>24.842627980828528</v>
      </c>
      <c r="N1013" s="51"/>
      <c r="O1013" s="51"/>
      <c r="P1013" s="51"/>
      <c r="Q1013" s="2"/>
      <c r="R1013" s="2"/>
      <c r="S1013" s="2"/>
      <c r="T1013" s="2"/>
      <c r="U1013" s="2"/>
      <c r="V1013" s="48"/>
      <c r="W1013" s="2"/>
    </row>
    <row r="1014" spans="1:23" hidden="1" x14ac:dyDescent="0.3">
      <c r="A1014" s="37">
        <v>43928</v>
      </c>
      <c r="B1014" s="42">
        <v>12.51</v>
      </c>
      <c r="C1014" s="42"/>
      <c r="D1014" s="42">
        <v>12.82</v>
      </c>
      <c r="E1014" s="42"/>
      <c r="F1014" s="42">
        <v>14.33</v>
      </c>
      <c r="H1014" s="12">
        <v>30</v>
      </c>
      <c r="I1014" s="1">
        <v>50</v>
      </c>
      <c r="J1014" s="2">
        <f t="shared" ref="J1014:J1077" si="247">AVERAGE(B618:B1014)</f>
        <v>26.762864450127882</v>
      </c>
      <c r="K1014" s="2">
        <f t="shared" ref="K1014:K1077" si="248">AVERAGE(D618:D1014)</f>
        <v>48.937566137566151</v>
      </c>
      <c r="L1014" s="2">
        <f t="shared" si="246"/>
        <v>24.811778665760027</v>
      </c>
      <c r="N1014" s="51"/>
      <c r="O1014" s="51"/>
      <c r="P1014" s="51"/>
      <c r="Q1014" s="2"/>
      <c r="R1014" s="2"/>
      <c r="S1014" s="2"/>
      <c r="T1014" s="2"/>
      <c r="U1014" s="2"/>
      <c r="V1014" s="48"/>
      <c r="W1014" s="2"/>
    </row>
    <row r="1015" spans="1:23" hidden="1" x14ac:dyDescent="0.3">
      <c r="A1015" s="37">
        <v>43929</v>
      </c>
      <c r="B1015" s="42">
        <v>13.48</v>
      </c>
      <c r="C1015" s="42"/>
      <c r="D1015" s="42">
        <v>15.94</v>
      </c>
      <c r="E1015" s="42"/>
      <c r="F1015" s="42">
        <v>15.09</v>
      </c>
      <c r="H1015" s="12">
        <v>30</v>
      </c>
      <c r="I1015" s="1">
        <v>50</v>
      </c>
      <c r="J1015" s="2">
        <f t="shared" si="247"/>
        <v>26.751918158567779</v>
      </c>
      <c r="K1015" s="2">
        <f t="shared" si="248"/>
        <v>48.927671957671969</v>
      </c>
      <c r="L1015" s="2">
        <f t="shared" si="246"/>
        <v>24.765669076718932</v>
      </c>
      <c r="N1015" s="51"/>
      <c r="O1015" s="51"/>
      <c r="P1015" s="51"/>
      <c r="Q1015" s="2"/>
      <c r="R1015" s="2"/>
      <c r="S1015" s="2"/>
      <c r="T1015" s="2"/>
      <c r="U1015" s="2"/>
      <c r="V1015" s="48"/>
      <c r="W1015" s="2"/>
    </row>
    <row r="1016" spans="1:23" hidden="1" x14ac:dyDescent="0.3">
      <c r="A1016" s="37">
        <v>43930</v>
      </c>
      <c r="B1016" s="42">
        <v>14.26</v>
      </c>
      <c r="C1016" s="42"/>
      <c r="D1016" s="42">
        <v>13.29</v>
      </c>
      <c r="E1016" s="42"/>
      <c r="F1016" s="42">
        <v>15.49</v>
      </c>
      <c r="H1016" s="12">
        <v>30</v>
      </c>
      <c r="I1016" s="1">
        <v>50</v>
      </c>
      <c r="J1016" s="2">
        <f t="shared" si="247"/>
        <v>26.723529411764709</v>
      </c>
      <c r="K1016" s="2">
        <f t="shared" si="248"/>
        <v>48.833641160949881</v>
      </c>
      <c r="L1016" s="2">
        <f t="shared" si="246"/>
        <v>24.751203323294277</v>
      </c>
      <c r="N1016" s="51"/>
      <c r="O1016" s="51"/>
      <c r="P1016" s="51"/>
      <c r="Q1016" s="2"/>
      <c r="R1016" s="2"/>
      <c r="S1016" s="2"/>
      <c r="T1016" s="2"/>
      <c r="U1016" s="2"/>
      <c r="V1016" s="48"/>
      <c r="W1016" s="2"/>
    </row>
    <row r="1017" spans="1:23" hidden="1" x14ac:dyDescent="0.3">
      <c r="A1017" s="37">
        <v>43931</v>
      </c>
      <c r="B1017" s="42">
        <v>9.4</v>
      </c>
      <c r="C1017" s="42"/>
      <c r="D1017" s="42">
        <v>15.87</v>
      </c>
      <c r="E1017" s="42"/>
      <c r="F1017" s="42">
        <v>10.89</v>
      </c>
      <c r="H1017" s="12">
        <v>30</v>
      </c>
      <c r="I1017" s="1">
        <v>50</v>
      </c>
      <c r="J1017" s="2">
        <f t="shared" si="247"/>
        <v>26.718465473145784</v>
      </c>
      <c r="K1017" s="2">
        <f t="shared" si="248"/>
        <v>48.746894736842115</v>
      </c>
      <c r="L1017" s="2">
        <f t="shared" si="246"/>
        <v>24.745011542472358</v>
      </c>
      <c r="N1017" s="51"/>
      <c r="O1017" s="51"/>
      <c r="P1017" s="51"/>
      <c r="Q1017" s="2"/>
      <c r="R1017" s="2"/>
      <c r="S1017" s="2"/>
      <c r="T1017" s="2"/>
      <c r="U1017" s="2"/>
      <c r="V1017" s="48"/>
      <c r="W1017" s="2"/>
    </row>
    <row r="1018" spans="1:23" hidden="1" x14ac:dyDescent="0.3">
      <c r="A1018" s="37">
        <v>43932</v>
      </c>
      <c r="B1018" s="42">
        <v>18.59</v>
      </c>
      <c r="C1018" s="42"/>
      <c r="D1018" s="42">
        <v>33.15</v>
      </c>
      <c r="E1018" s="42"/>
      <c r="F1018" s="42">
        <v>28.06</v>
      </c>
      <c r="H1018" s="12">
        <v>30</v>
      </c>
      <c r="I1018" s="1">
        <v>50</v>
      </c>
      <c r="J1018" s="2">
        <f t="shared" si="247"/>
        <v>26.651918158567785</v>
      </c>
      <c r="K1018" s="2">
        <f t="shared" si="248"/>
        <v>48.705958005249357</v>
      </c>
      <c r="L1018" s="2">
        <f t="shared" si="246"/>
        <v>24.742052638362765</v>
      </c>
      <c r="N1018" s="51"/>
      <c r="O1018" s="51"/>
      <c r="P1018" s="51"/>
      <c r="Q1018" s="2"/>
      <c r="R1018" s="2"/>
      <c r="S1018" s="2"/>
      <c r="T1018" s="2"/>
      <c r="U1018" s="2"/>
      <c r="V1018" s="48"/>
      <c r="W1018" s="2"/>
    </row>
    <row r="1019" spans="1:23" hidden="1" x14ac:dyDescent="0.3">
      <c r="A1019" s="37">
        <v>43933</v>
      </c>
      <c r="B1019" s="42">
        <v>15.98</v>
      </c>
      <c r="C1019" s="42"/>
      <c r="D1019" s="42">
        <v>25.4</v>
      </c>
      <c r="E1019" s="42"/>
      <c r="F1019" s="42">
        <v>15.97</v>
      </c>
      <c r="H1019" s="12">
        <v>30</v>
      </c>
      <c r="I1019" s="1">
        <v>50</v>
      </c>
      <c r="J1019" s="2">
        <f t="shared" si="247"/>
        <v>26.612020460358064</v>
      </c>
      <c r="K1019" s="2">
        <f t="shared" si="248"/>
        <v>48.608451443569571</v>
      </c>
      <c r="L1019" s="2">
        <f t="shared" si="246"/>
        <v>24.701148528773729</v>
      </c>
      <c r="N1019" s="51"/>
      <c r="O1019" s="51"/>
      <c r="P1019" s="51"/>
      <c r="Q1019" s="2"/>
      <c r="R1019" s="2"/>
      <c r="S1019" s="2"/>
      <c r="T1019" s="2"/>
      <c r="U1019" s="2"/>
      <c r="V1019" s="48"/>
      <c r="W1019" s="2"/>
    </row>
    <row r="1020" spans="1:23" hidden="1" x14ac:dyDescent="0.3">
      <c r="A1020" s="37">
        <v>43934</v>
      </c>
      <c r="B1020" s="42">
        <v>17.29</v>
      </c>
      <c r="C1020" s="42"/>
      <c r="D1020" s="42">
        <v>22.68</v>
      </c>
      <c r="E1020" s="42"/>
      <c r="F1020" s="42">
        <v>15.79</v>
      </c>
      <c r="H1020" s="12">
        <v>30</v>
      </c>
      <c r="I1020" s="1">
        <v>50</v>
      </c>
      <c r="J1020" s="2">
        <f t="shared" si="247"/>
        <v>26.565575447570346</v>
      </c>
      <c r="K1020" s="2">
        <f t="shared" si="248"/>
        <v>48.58188976377955</v>
      </c>
      <c r="L1020" s="2">
        <f t="shared" si="246"/>
        <v>24.656381405486069</v>
      </c>
      <c r="N1020" s="51"/>
      <c r="O1020" s="51"/>
      <c r="P1020" s="51"/>
      <c r="Q1020" s="2"/>
      <c r="R1020" s="2"/>
      <c r="S1020" s="2"/>
      <c r="T1020" s="2"/>
      <c r="U1020" s="2"/>
      <c r="V1020" s="48"/>
      <c r="W1020" s="2"/>
    </row>
    <row r="1021" spans="1:23" hidden="1" x14ac:dyDescent="0.3">
      <c r="A1021" s="37">
        <v>43935</v>
      </c>
      <c r="B1021" s="42">
        <v>15.51</v>
      </c>
      <c r="C1021" s="42"/>
      <c r="D1021" s="42">
        <v>29.26</v>
      </c>
      <c r="E1021" s="42"/>
      <c r="F1021" s="42">
        <v>17.05</v>
      </c>
      <c r="H1021" s="12">
        <v>30</v>
      </c>
      <c r="I1021" s="1">
        <v>50</v>
      </c>
      <c r="J1021" s="2">
        <f t="shared" si="247"/>
        <v>26.545498721227634</v>
      </c>
      <c r="K1021" s="2">
        <f t="shared" si="248"/>
        <v>48.556955380577449</v>
      </c>
      <c r="L1021" s="2">
        <f t="shared" si="246"/>
        <v>24.649285515075103</v>
      </c>
      <c r="N1021" s="51"/>
      <c r="O1021" s="51"/>
      <c r="P1021" s="51"/>
      <c r="Q1021" s="2"/>
      <c r="R1021" s="2"/>
      <c r="S1021" s="2"/>
      <c r="T1021" s="2"/>
      <c r="U1021" s="2"/>
      <c r="V1021" s="48"/>
      <c r="W1021" s="2"/>
    </row>
    <row r="1022" spans="1:23" hidden="1" x14ac:dyDescent="0.3">
      <c r="A1022" s="37">
        <v>43936</v>
      </c>
      <c r="B1022" s="42">
        <v>16.53</v>
      </c>
      <c r="C1022" s="42"/>
      <c r="D1022" s="42">
        <v>61.04</v>
      </c>
      <c r="E1022" s="42"/>
      <c r="F1022" s="42">
        <v>22.14</v>
      </c>
      <c r="H1022" s="12">
        <v>30</v>
      </c>
      <c r="I1022" s="1">
        <v>50</v>
      </c>
      <c r="J1022" s="2">
        <f t="shared" si="247"/>
        <v>26.528618925831218</v>
      </c>
      <c r="K1022" s="2">
        <f t="shared" si="248"/>
        <v>48.664330708661439</v>
      </c>
      <c r="L1022" s="2">
        <f t="shared" si="246"/>
        <v>24.658408802746337</v>
      </c>
      <c r="N1022" s="51"/>
      <c r="O1022" s="51"/>
      <c r="P1022" s="51"/>
      <c r="Q1022" s="2"/>
      <c r="R1022" s="2"/>
      <c r="S1022" s="2"/>
      <c r="T1022" s="2"/>
      <c r="U1022" s="2"/>
      <c r="V1022" s="48"/>
      <c r="W1022" s="2"/>
    </row>
    <row r="1023" spans="1:23" hidden="1" x14ac:dyDescent="0.3">
      <c r="A1023" s="37">
        <v>43937</v>
      </c>
      <c r="B1023" s="42">
        <v>16.940000000000001</v>
      </c>
      <c r="C1023" s="42"/>
      <c r="D1023" s="42">
        <v>101.46</v>
      </c>
      <c r="E1023" s="42"/>
      <c r="F1023" s="42">
        <v>20.079999999999998</v>
      </c>
      <c r="H1023" s="12">
        <v>30</v>
      </c>
      <c r="I1023" s="1">
        <v>50</v>
      </c>
      <c r="J1023" s="2">
        <f t="shared" si="247"/>
        <v>26.534117647058842</v>
      </c>
      <c r="K1023" s="2">
        <f t="shared" si="248"/>
        <v>48.891259842519716</v>
      </c>
      <c r="L1023" s="2">
        <f t="shared" si="246"/>
        <v>24.67262798082853</v>
      </c>
      <c r="N1023" s="51"/>
      <c r="O1023" s="51"/>
      <c r="P1023" s="51"/>
      <c r="Q1023" s="2"/>
      <c r="R1023" s="2"/>
      <c r="S1023" s="2"/>
      <c r="T1023" s="2"/>
      <c r="U1023" s="2"/>
      <c r="V1023" s="48"/>
      <c r="W1023" s="2"/>
    </row>
    <row r="1024" spans="1:23" hidden="1" x14ac:dyDescent="0.3">
      <c r="A1024" s="37">
        <v>43938</v>
      </c>
      <c r="B1024" s="42">
        <v>13.92</v>
      </c>
      <c r="C1024" s="42"/>
      <c r="D1024" s="42">
        <v>67.98</v>
      </c>
      <c r="E1024" s="42"/>
      <c r="F1024" s="42">
        <v>18.149999999999999</v>
      </c>
      <c r="H1024" s="12">
        <v>30</v>
      </c>
      <c r="I1024" s="1">
        <v>50</v>
      </c>
      <c r="J1024" s="2">
        <f t="shared" si="247"/>
        <v>26.547723785166259</v>
      </c>
      <c r="K1024" s="2">
        <f t="shared" si="248"/>
        <v>49.042388451443593</v>
      </c>
      <c r="L1024" s="2">
        <f t="shared" si="246"/>
        <v>24.706627980828529</v>
      </c>
      <c r="N1024" s="51"/>
      <c r="O1024" s="51"/>
      <c r="P1024" s="51"/>
      <c r="Q1024" s="2"/>
      <c r="R1024" s="2"/>
      <c r="S1024" s="2"/>
      <c r="T1024" s="2"/>
      <c r="U1024" s="2"/>
      <c r="V1024" s="48"/>
      <c r="W1024" s="2"/>
    </row>
    <row r="1025" spans="1:23" hidden="1" x14ac:dyDescent="0.3">
      <c r="A1025" s="37">
        <v>43939</v>
      </c>
      <c r="B1025" s="42">
        <v>12.73</v>
      </c>
      <c r="C1025" s="42"/>
      <c r="D1025" s="42">
        <v>47.17</v>
      </c>
      <c r="E1025" s="42"/>
      <c r="F1025" s="42">
        <v>12.19</v>
      </c>
      <c r="H1025" s="12">
        <v>30</v>
      </c>
      <c r="I1025" s="1">
        <v>50</v>
      </c>
      <c r="J1025" s="2">
        <f t="shared" si="247"/>
        <v>26.562429667519201</v>
      </c>
      <c r="K1025" s="2">
        <f t="shared" si="248"/>
        <v>49.10650918635173</v>
      </c>
      <c r="L1025" s="2">
        <f t="shared" si="246"/>
        <v>24.720162227403872</v>
      </c>
      <c r="N1025" s="51"/>
      <c r="O1025" s="51"/>
      <c r="P1025" s="51"/>
      <c r="Q1025" s="2"/>
      <c r="R1025" s="2"/>
      <c r="S1025" s="2"/>
      <c r="T1025" s="2"/>
      <c r="U1025" s="2"/>
      <c r="V1025" s="48"/>
      <c r="W1025" s="2"/>
    </row>
    <row r="1026" spans="1:23" hidden="1" x14ac:dyDescent="0.3">
      <c r="A1026" s="37">
        <v>43940</v>
      </c>
      <c r="B1026" s="42">
        <v>17.91</v>
      </c>
      <c r="C1026" s="42"/>
      <c r="D1026" s="42">
        <v>22.48</v>
      </c>
      <c r="E1026" s="42"/>
      <c r="F1026" s="42">
        <v>14.23</v>
      </c>
      <c r="H1026" s="12">
        <v>30</v>
      </c>
      <c r="I1026" s="1">
        <v>50</v>
      </c>
      <c r="J1026" s="2">
        <f t="shared" si="247"/>
        <v>26.570767263427125</v>
      </c>
      <c r="K1026" s="2">
        <f t="shared" si="248"/>
        <v>49.113280839895033</v>
      </c>
      <c r="L1026" s="2">
        <f t="shared" si="246"/>
        <v>24.727997843842232</v>
      </c>
      <c r="N1026" s="51"/>
      <c r="O1026" s="51"/>
      <c r="P1026" s="51"/>
      <c r="Q1026" s="2"/>
      <c r="R1026" s="2"/>
      <c r="S1026" s="2"/>
      <c r="T1026" s="2"/>
      <c r="U1026" s="2"/>
      <c r="V1026" s="48"/>
      <c r="W1026" s="2"/>
    </row>
    <row r="1027" spans="1:23" hidden="1" x14ac:dyDescent="0.3">
      <c r="A1027" s="37">
        <v>43941</v>
      </c>
      <c r="B1027" s="42">
        <v>10.8</v>
      </c>
      <c r="C1027" s="42"/>
      <c r="D1027" s="42">
        <v>81.69</v>
      </c>
      <c r="E1027" s="42"/>
      <c r="F1027" s="42">
        <v>20.45</v>
      </c>
      <c r="H1027" s="12">
        <v>30</v>
      </c>
      <c r="I1027" s="1">
        <v>50</v>
      </c>
      <c r="J1027" s="2">
        <f t="shared" si="247"/>
        <v>26.553350383631727</v>
      </c>
      <c r="K1027" s="2">
        <f t="shared" si="248"/>
        <v>49.266377952755917</v>
      </c>
      <c r="L1027" s="2">
        <f t="shared" si="246"/>
        <v>24.737038939732646</v>
      </c>
      <c r="N1027" s="51"/>
      <c r="O1027" s="51"/>
      <c r="P1027" s="51"/>
      <c r="Q1027" s="2"/>
      <c r="R1027" s="2"/>
      <c r="S1027" s="2"/>
      <c r="T1027" s="2"/>
      <c r="U1027" s="2"/>
      <c r="V1027" s="48"/>
      <c r="W1027" s="2"/>
    </row>
    <row r="1028" spans="1:23" hidden="1" x14ac:dyDescent="0.3">
      <c r="A1028" s="37">
        <v>43942</v>
      </c>
      <c r="B1028" s="42">
        <v>9.8000000000000007</v>
      </c>
      <c r="C1028" s="42"/>
      <c r="D1028" s="42">
        <v>89.46</v>
      </c>
      <c r="E1028" s="42"/>
      <c r="F1028" s="42">
        <v>17.73</v>
      </c>
      <c r="H1028" s="12">
        <v>30</v>
      </c>
      <c r="I1028" s="1">
        <v>50</v>
      </c>
      <c r="J1028" s="2">
        <f t="shared" si="247"/>
        <v>26.539744245524307</v>
      </c>
      <c r="K1028" s="2">
        <f t="shared" si="248"/>
        <v>49.447585301837286</v>
      </c>
      <c r="L1028" s="2">
        <f t="shared" si="246"/>
        <v>24.758682775349083</v>
      </c>
      <c r="N1028" s="51"/>
      <c r="O1028" s="51"/>
      <c r="P1028" s="51"/>
      <c r="Q1028" s="2"/>
      <c r="R1028" s="2"/>
      <c r="S1028" s="2"/>
      <c r="T1028" s="2"/>
      <c r="U1028" s="2"/>
      <c r="V1028" s="48"/>
      <c r="W1028" s="2"/>
    </row>
    <row r="1029" spans="1:23" hidden="1" x14ac:dyDescent="0.3">
      <c r="A1029" s="37">
        <v>43943</v>
      </c>
      <c r="B1029" s="42">
        <v>10.46</v>
      </c>
      <c r="C1029" s="42"/>
      <c r="D1029" s="42">
        <v>56.83</v>
      </c>
      <c r="E1029" s="42"/>
      <c r="F1029" s="42">
        <v>16.98</v>
      </c>
      <c r="H1029" s="12">
        <v>30</v>
      </c>
      <c r="I1029" s="1">
        <v>50</v>
      </c>
      <c r="J1029" s="2">
        <f t="shared" si="247"/>
        <v>26.5262148337596</v>
      </c>
      <c r="K1029" s="2">
        <f t="shared" si="248"/>
        <v>49.553175853018388</v>
      </c>
      <c r="L1029" s="2">
        <f t="shared" si="246"/>
        <v>24.766052638362783</v>
      </c>
      <c r="N1029" s="51"/>
      <c r="O1029" s="51"/>
      <c r="P1029" s="51"/>
      <c r="Q1029" s="2"/>
      <c r="R1029" s="2"/>
      <c r="S1029" s="2"/>
      <c r="T1029" s="2"/>
      <c r="U1029" s="2"/>
      <c r="V1029" s="48"/>
      <c r="W1029" s="2"/>
    </row>
    <row r="1030" spans="1:23" hidden="1" x14ac:dyDescent="0.3">
      <c r="A1030" s="37">
        <v>43944</v>
      </c>
      <c r="B1030" s="42">
        <v>14.95</v>
      </c>
      <c r="C1030" s="42"/>
      <c r="D1030" s="42">
        <v>60.33</v>
      </c>
      <c r="E1030" s="42"/>
      <c r="F1030" s="42">
        <v>20.100000000000001</v>
      </c>
      <c r="H1030" s="12">
        <v>30</v>
      </c>
      <c r="I1030" s="1">
        <v>50</v>
      </c>
      <c r="J1030" s="2">
        <f t="shared" si="247"/>
        <v>26.518874680306919</v>
      </c>
      <c r="K1030" s="2">
        <f t="shared" si="248"/>
        <v>49.635826771653562</v>
      </c>
      <c r="L1030" s="2">
        <f t="shared" si="246"/>
        <v>24.781696473979217</v>
      </c>
      <c r="N1030" s="51"/>
      <c r="O1030" s="51"/>
      <c r="P1030" s="51"/>
      <c r="Q1030" s="2"/>
      <c r="R1030" s="2"/>
      <c r="S1030" s="2"/>
      <c r="T1030" s="2"/>
      <c r="U1030" s="2"/>
      <c r="V1030" s="48"/>
      <c r="W1030" s="2"/>
    </row>
    <row r="1031" spans="1:23" hidden="1" x14ac:dyDescent="0.3">
      <c r="A1031" s="37">
        <v>43945</v>
      </c>
      <c r="B1031" s="42">
        <v>22.39</v>
      </c>
      <c r="C1031" s="42"/>
      <c r="D1031" s="42">
        <v>112.94</v>
      </c>
      <c r="E1031" s="42"/>
      <c r="F1031" s="42">
        <v>30.02</v>
      </c>
      <c r="H1031" s="12">
        <v>30</v>
      </c>
      <c r="I1031" s="1">
        <v>50</v>
      </c>
      <c r="J1031" s="2">
        <f t="shared" si="247"/>
        <v>26.528388746803078</v>
      </c>
      <c r="K1031" s="2">
        <f t="shared" si="248"/>
        <v>49.801544502617816</v>
      </c>
      <c r="L1031" s="2">
        <f t="shared" si="246"/>
        <v>24.821860857540862</v>
      </c>
      <c r="N1031" s="51"/>
      <c r="O1031" s="51"/>
      <c r="P1031" s="51"/>
      <c r="Q1031" s="2"/>
      <c r="R1031" s="2"/>
      <c r="S1031" s="2"/>
      <c r="T1031" s="2"/>
      <c r="U1031" s="2"/>
      <c r="V1031" s="48"/>
      <c r="W1031" s="2"/>
    </row>
    <row r="1032" spans="1:23" hidden="1" x14ac:dyDescent="0.3">
      <c r="A1032" s="37">
        <v>43946</v>
      </c>
      <c r="B1032" s="42">
        <v>20.76</v>
      </c>
      <c r="C1032" s="42"/>
      <c r="D1032" s="42">
        <v>71.37</v>
      </c>
      <c r="E1032" s="42"/>
      <c r="F1032" s="42">
        <v>22.96</v>
      </c>
      <c r="H1032" s="12">
        <v>30</v>
      </c>
      <c r="I1032" s="1">
        <v>50</v>
      </c>
      <c r="J1032" s="2">
        <f t="shared" si="247"/>
        <v>26.540537084398991</v>
      </c>
      <c r="K1032" s="2">
        <f t="shared" si="248"/>
        <v>49.857859007832914</v>
      </c>
      <c r="L1032" s="2">
        <f t="shared" si="246"/>
        <v>24.838764967129901</v>
      </c>
      <c r="N1032" s="51"/>
      <c r="O1032" s="51"/>
      <c r="P1032" s="51"/>
      <c r="Q1032" s="2"/>
      <c r="R1032" s="2"/>
      <c r="S1032" s="2"/>
      <c r="T1032" s="2"/>
      <c r="U1032" s="2"/>
      <c r="V1032" s="48"/>
      <c r="W1032" s="2"/>
    </row>
    <row r="1033" spans="1:23" hidden="1" x14ac:dyDescent="0.3">
      <c r="A1033" s="37">
        <v>43947</v>
      </c>
      <c r="B1033" s="42">
        <v>22.96</v>
      </c>
      <c r="C1033" s="42"/>
      <c r="D1033" s="42">
        <v>90.45</v>
      </c>
      <c r="E1033" s="42"/>
      <c r="F1033" s="42">
        <v>29.44</v>
      </c>
      <c r="H1033" s="12">
        <v>30</v>
      </c>
      <c r="I1033" s="1">
        <v>50</v>
      </c>
      <c r="J1033" s="2">
        <f t="shared" si="247"/>
        <v>26.508363171355509</v>
      </c>
      <c r="K1033" s="2">
        <f t="shared" si="248"/>
        <v>49.939973890339431</v>
      </c>
      <c r="L1033" s="2">
        <f t="shared" si="246"/>
        <v>24.832655378088809</v>
      </c>
      <c r="N1033" s="51"/>
      <c r="O1033" s="51"/>
      <c r="P1033" s="51"/>
      <c r="Q1033" s="2"/>
      <c r="R1033" s="2"/>
      <c r="S1033" s="2"/>
      <c r="T1033" s="2"/>
      <c r="U1033" s="2"/>
      <c r="V1033" s="48"/>
      <c r="W1033" s="2"/>
    </row>
    <row r="1034" spans="1:23" hidden="1" x14ac:dyDescent="0.3">
      <c r="A1034" s="37">
        <v>43948</v>
      </c>
      <c r="B1034" s="42">
        <v>17.28</v>
      </c>
      <c r="C1034" s="42"/>
      <c r="D1034" s="42">
        <v>20.69</v>
      </c>
      <c r="E1034" s="42"/>
      <c r="F1034" s="42">
        <v>22.95</v>
      </c>
      <c r="H1034" s="12">
        <v>30</v>
      </c>
      <c r="I1034" s="1">
        <v>50</v>
      </c>
      <c r="J1034" s="2">
        <f t="shared" si="247"/>
        <v>26.492455242966763</v>
      </c>
      <c r="K1034" s="2">
        <f t="shared" si="248"/>
        <v>49.937154046997392</v>
      </c>
      <c r="L1034" s="2">
        <f t="shared" si="246"/>
        <v>24.830025241102508</v>
      </c>
      <c r="N1034" s="51"/>
      <c r="O1034" s="51"/>
      <c r="P1034" s="51"/>
      <c r="Q1034" s="2"/>
      <c r="R1034" s="2"/>
      <c r="S1034" s="2"/>
      <c r="T1034" s="2"/>
      <c r="U1034" s="2"/>
      <c r="V1034" s="48"/>
      <c r="W1034" s="2"/>
    </row>
    <row r="1035" spans="1:23" hidden="1" x14ac:dyDescent="0.3">
      <c r="A1035" s="37">
        <v>43949</v>
      </c>
      <c r="B1035" s="42">
        <v>11.7</v>
      </c>
      <c r="C1035" s="42"/>
      <c r="D1035" s="42">
        <v>17.48</v>
      </c>
      <c r="E1035" s="42"/>
      <c r="F1035" s="42">
        <v>17.940000000000001</v>
      </c>
      <c r="H1035" s="12">
        <v>30</v>
      </c>
      <c r="I1035" s="1">
        <v>50</v>
      </c>
      <c r="J1035" s="2">
        <f t="shared" si="247"/>
        <v>26.474092071611263</v>
      </c>
      <c r="K1035" s="2">
        <f t="shared" si="248"/>
        <v>49.93754569190601</v>
      </c>
      <c r="L1035" s="2">
        <f t="shared" si="246"/>
        <v>24.838737569869632</v>
      </c>
      <c r="N1035" s="51"/>
      <c r="O1035" s="51"/>
      <c r="P1035" s="51"/>
      <c r="Q1035" s="2"/>
      <c r="R1035" s="2"/>
      <c r="S1035" s="2"/>
      <c r="T1035" s="2"/>
      <c r="U1035" s="2"/>
      <c r="V1035" s="48"/>
      <c r="W1035" s="2"/>
    </row>
    <row r="1036" spans="1:23" hidden="1" x14ac:dyDescent="0.3">
      <c r="A1036" s="37">
        <v>43950</v>
      </c>
      <c r="B1036" s="42">
        <v>10.19</v>
      </c>
      <c r="C1036" s="42"/>
      <c r="D1036" s="42">
        <v>42.84</v>
      </c>
      <c r="E1036" s="42"/>
      <c r="F1036" s="42">
        <v>13.93</v>
      </c>
      <c r="H1036" s="12">
        <v>30</v>
      </c>
      <c r="I1036" s="1">
        <v>50</v>
      </c>
      <c r="J1036" s="2">
        <f t="shared" si="247"/>
        <v>26.437058823529423</v>
      </c>
      <c r="K1036" s="2">
        <f t="shared" si="248"/>
        <v>49.971279373368148</v>
      </c>
      <c r="L1036" s="2">
        <f t="shared" si="246"/>
        <v>24.823148528773746</v>
      </c>
      <c r="N1036" s="51"/>
      <c r="O1036" s="51"/>
      <c r="P1036" s="51"/>
      <c r="Q1036" s="2"/>
      <c r="R1036" s="2"/>
      <c r="S1036" s="2"/>
      <c r="T1036" s="2"/>
      <c r="U1036" s="2"/>
      <c r="V1036" s="48"/>
      <c r="W1036" s="2"/>
    </row>
    <row r="1037" spans="1:23" hidden="1" x14ac:dyDescent="0.3">
      <c r="A1037" s="37">
        <v>43951</v>
      </c>
      <c r="B1037" s="42">
        <v>8.14</v>
      </c>
      <c r="C1037" s="42"/>
      <c r="D1037" s="42">
        <v>42.73</v>
      </c>
      <c r="E1037" s="42"/>
      <c r="F1037" s="42">
        <v>11.62</v>
      </c>
      <c r="H1037" s="12">
        <v>30</v>
      </c>
      <c r="I1037" s="1">
        <v>50</v>
      </c>
      <c r="J1037" s="2">
        <f t="shared" si="247"/>
        <v>26.417365728900265</v>
      </c>
      <c r="K1037" s="2">
        <f t="shared" si="248"/>
        <v>50.039608355091381</v>
      </c>
      <c r="L1037" s="2">
        <f t="shared" si="246"/>
        <v>24.807148528773745</v>
      </c>
      <c r="N1037" s="51"/>
      <c r="O1037" s="51"/>
      <c r="P1037" s="51"/>
      <c r="Q1037" s="2"/>
      <c r="R1037" s="2"/>
      <c r="S1037" s="2"/>
      <c r="T1037" s="2"/>
      <c r="U1037" s="2"/>
      <c r="V1037" s="48"/>
      <c r="W1037" s="2"/>
    </row>
    <row r="1038" spans="1:23" hidden="1" x14ac:dyDescent="0.3">
      <c r="A1038" s="37">
        <v>43952</v>
      </c>
      <c r="B1038" s="42">
        <v>7.24</v>
      </c>
      <c r="C1038" s="42"/>
      <c r="D1038" s="42">
        <v>14.99</v>
      </c>
      <c r="E1038" s="42"/>
      <c r="F1038" s="42">
        <v>10.210000000000001</v>
      </c>
      <c r="H1038" s="12">
        <v>30</v>
      </c>
      <c r="I1038" s="1">
        <v>50</v>
      </c>
      <c r="J1038" s="2">
        <f t="shared" si="247"/>
        <v>26.261227621483389</v>
      </c>
      <c r="K1038" s="2">
        <f t="shared" si="248"/>
        <v>49.867023498694515</v>
      </c>
      <c r="L1038" s="2">
        <f t="shared" si="246"/>
        <v>24.666545789047721</v>
      </c>
      <c r="N1038" s="51"/>
      <c r="O1038" s="51"/>
      <c r="P1038" s="51"/>
      <c r="Q1038" s="2"/>
      <c r="R1038" s="2"/>
      <c r="S1038" s="2"/>
      <c r="T1038" s="2"/>
      <c r="U1038" s="2"/>
      <c r="V1038" s="48"/>
      <c r="W1038" s="2"/>
    </row>
    <row r="1039" spans="1:23" hidden="1" x14ac:dyDescent="0.3">
      <c r="A1039" s="37">
        <v>43953</v>
      </c>
      <c r="B1039" s="42">
        <v>6.8</v>
      </c>
      <c r="C1039" s="42"/>
      <c r="D1039" s="42" t="s">
        <v>33</v>
      </c>
      <c r="E1039" s="42"/>
      <c r="F1039" s="42">
        <v>7.55</v>
      </c>
      <c r="H1039" s="12">
        <v>30</v>
      </c>
      <c r="I1039" s="1">
        <v>50</v>
      </c>
      <c r="J1039" s="2">
        <f t="shared" si="247"/>
        <v>26.250358056265991</v>
      </c>
      <c r="K1039" s="2">
        <f t="shared" si="248"/>
        <v>49.943664921465967</v>
      </c>
      <c r="L1039" s="2">
        <f t="shared" si="246"/>
        <v>24.65810743288333</v>
      </c>
      <c r="N1039" s="51"/>
      <c r="O1039" s="51"/>
      <c r="P1039" s="51"/>
      <c r="Q1039" s="2"/>
      <c r="R1039" s="2"/>
      <c r="S1039" s="2"/>
      <c r="T1039" s="2"/>
      <c r="U1039" s="2"/>
      <c r="V1039" s="48"/>
      <c r="W1039" s="2"/>
    </row>
    <row r="1040" spans="1:23" hidden="1" x14ac:dyDescent="0.3">
      <c r="A1040" s="37">
        <v>43954</v>
      </c>
      <c r="B1040" s="42">
        <v>6.43</v>
      </c>
      <c r="C1040" s="42"/>
      <c r="D1040" s="42">
        <v>13.31</v>
      </c>
      <c r="E1040" s="42"/>
      <c r="F1040" s="42">
        <v>9.07</v>
      </c>
      <c r="H1040" s="12">
        <v>30</v>
      </c>
      <c r="I1040" s="1">
        <v>50</v>
      </c>
      <c r="J1040" s="2">
        <f t="shared" si="247"/>
        <v>26.244245524296684</v>
      </c>
      <c r="K1040" s="2">
        <f t="shared" si="248"/>
        <v>49.957722513089003</v>
      </c>
      <c r="L1040" s="2">
        <f t="shared" si="246"/>
        <v>24.66457318630799</v>
      </c>
      <c r="N1040" s="51"/>
      <c r="O1040" s="51"/>
      <c r="P1040" s="51"/>
      <c r="Q1040" s="2"/>
      <c r="R1040" s="2"/>
      <c r="S1040" s="2"/>
      <c r="T1040" s="2"/>
      <c r="U1040" s="2"/>
      <c r="V1040" s="48"/>
      <c r="W1040" s="2"/>
    </row>
    <row r="1041" spans="1:23" hidden="1" x14ac:dyDescent="0.3">
      <c r="A1041" s="37">
        <v>43955</v>
      </c>
      <c r="B1041" s="42">
        <v>11.47</v>
      </c>
      <c r="C1041" s="42"/>
      <c r="D1041" s="42">
        <v>26.24</v>
      </c>
      <c r="E1041" s="42"/>
      <c r="F1041" s="42">
        <v>12.67</v>
      </c>
      <c r="H1041" s="12">
        <v>30</v>
      </c>
      <c r="I1041" s="1">
        <v>50</v>
      </c>
      <c r="J1041" s="2">
        <f t="shared" si="247"/>
        <v>26.23930946291561</v>
      </c>
      <c r="K1041" s="2">
        <f t="shared" si="248"/>
        <v>49.969476439790583</v>
      </c>
      <c r="L1041" s="2">
        <f t="shared" si="246"/>
        <v>24.669614282198403</v>
      </c>
      <c r="N1041" s="51"/>
      <c r="O1041" s="51"/>
      <c r="P1041" s="51"/>
      <c r="Q1041" s="2"/>
      <c r="R1041" s="2"/>
      <c r="S1041" s="2"/>
      <c r="T1041" s="2"/>
      <c r="U1041" s="2"/>
      <c r="V1041" s="48"/>
      <c r="W1041" s="2"/>
    </row>
    <row r="1042" spans="1:23" hidden="1" x14ac:dyDescent="0.3">
      <c r="A1042" s="37">
        <v>43956</v>
      </c>
      <c r="B1042" s="42">
        <v>13.48</v>
      </c>
      <c r="C1042" s="42"/>
      <c r="D1042" s="42">
        <v>16.809999999999999</v>
      </c>
      <c r="E1042" s="42"/>
      <c r="F1042" s="42">
        <v>13.41</v>
      </c>
      <c r="H1042" s="12">
        <v>30</v>
      </c>
      <c r="I1042" s="1">
        <v>50</v>
      </c>
      <c r="J1042" s="2">
        <f t="shared" si="247"/>
        <v>26.223785166240415</v>
      </c>
      <c r="K1042" s="2">
        <f t="shared" si="248"/>
        <v>49.949738219895295</v>
      </c>
      <c r="L1042" s="2">
        <f t="shared" si="246"/>
        <v>24.664847158910732</v>
      </c>
      <c r="N1042" s="51"/>
      <c r="O1042" s="51"/>
      <c r="P1042" s="51"/>
      <c r="Q1042" s="2"/>
      <c r="R1042" s="2"/>
      <c r="S1042" s="2"/>
      <c r="T1042" s="2"/>
      <c r="U1042" s="2"/>
      <c r="V1042" s="48"/>
      <c r="W1042" s="2"/>
    </row>
    <row r="1043" spans="1:23" hidden="1" x14ac:dyDescent="0.3">
      <c r="A1043" s="37">
        <v>43957</v>
      </c>
      <c r="B1043" s="42">
        <v>6.88</v>
      </c>
      <c r="C1043" s="42"/>
      <c r="D1043" s="42">
        <v>15.48</v>
      </c>
      <c r="E1043" s="42"/>
      <c r="F1043" s="42">
        <v>9.4499999999999993</v>
      </c>
      <c r="H1043" s="12">
        <v>30</v>
      </c>
      <c r="I1043" s="1">
        <v>50</v>
      </c>
      <c r="J1043" s="2">
        <f t="shared" si="247"/>
        <v>26.195166240409211</v>
      </c>
      <c r="K1043" s="2">
        <f t="shared" si="248"/>
        <v>49.952722513089</v>
      </c>
      <c r="L1043" s="2">
        <f t="shared" si="246"/>
        <v>24.653915652061418</v>
      </c>
      <c r="N1043" s="51"/>
      <c r="O1043" s="51"/>
      <c r="P1043" s="51"/>
      <c r="Q1043" s="2"/>
      <c r="R1043" s="2"/>
      <c r="S1043" s="2"/>
      <c r="T1043" s="2"/>
      <c r="U1043" s="2"/>
      <c r="V1043" s="48"/>
      <c r="W1043" s="2"/>
    </row>
    <row r="1044" spans="1:23" hidden="1" x14ac:dyDescent="0.3">
      <c r="A1044" s="37">
        <v>43958</v>
      </c>
      <c r="B1044" s="42">
        <v>11.08</v>
      </c>
      <c r="C1044" s="42"/>
      <c r="D1044" s="42">
        <v>28.89</v>
      </c>
      <c r="E1044" s="42"/>
      <c r="F1044" s="42">
        <v>12.19</v>
      </c>
      <c r="H1044" s="12">
        <v>30</v>
      </c>
      <c r="I1044" s="1">
        <v>50</v>
      </c>
      <c r="J1044" s="2">
        <f t="shared" si="247"/>
        <v>26.19731457800512</v>
      </c>
      <c r="K1044" s="2">
        <f t="shared" si="248"/>
        <v>49.978952879581151</v>
      </c>
      <c r="L1044" s="2">
        <f t="shared" si="246"/>
        <v>24.657751268499776</v>
      </c>
      <c r="N1044" s="51"/>
      <c r="O1044" s="51"/>
      <c r="P1044" s="51"/>
      <c r="Q1044" s="2"/>
      <c r="R1044" s="2"/>
      <c r="S1044" s="2"/>
      <c r="T1044" s="2"/>
      <c r="U1044" s="2"/>
      <c r="V1044" s="48"/>
      <c r="W1044" s="2"/>
    </row>
    <row r="1045" spans="1:23" hidden="1" x14ac:dyDescent="0.3">
      <c r="A1045" s="37">
        <v>43959</v>
      </c>
      <c r="B1045" s="42">
        <v>10.75</v>
      </c>
      <c r="C1045" s="42"/>
      <c r="D1045" s="42">
        <v>35.119999999999997</v>
      </c>
      <c r="E1045" s="42"/>
      <c r="F1045" s="42">
        <v>14.7</v>
      </c>
      <c r="H1045" s="12">
        <v>30</v>
      </c>
      <c r="I1045" s="1">
        <v>50</v>
      </c>
      <c r="J1045" s="2">
        <f t="shared" si="247"/>
        <v>26.186879795396422</v>
      </c>
      <c r="K1045" s="2">
        <f t="shared" si="248"/>
        <v>49.951099476439786</v>
      </c>
      <c r="L1045" s="2">
        <f t="shared" si="246"/>
        <v>24.660381405486081</v>
      </c>
      <c r="N1045" s="51"/>
      <c r="O1045" s="51"/>
      <c r="P1045" s="51"/>
      <c r="Q1045" s="2"/>
      <c r="R1045" s="2"/>
      <c r="S1045" s="2"/>
      <c r="T1045" s="2"/>
      <c r="U1045" s="2"/>
      <c r="V1045" s="48"/>
      <c r="W1045" s="2"/>
    </row>
    <row r="1046" spans="1:23" hidden="1" x14ac:dyDescent="0.3">
      <c r="A1046" s="37">
        <v>43960</v>
      </c>
      <c r="B1046" s="42">
        <v>11.11</v>
      </c>
      <c r="C1046" s="42"/>
      <c r="D1046" s="42">
        <v>30.86</v>
      </c>
      <c r="E1046" s="42"/>
      <c r="F1046" s="42">
        <v>13.29</v>
      </c>
      <c r="H1046" s="12">
        <v>30</v>
      </c>
      <c r="I1046" s="1">
        <v>50</v>
      </c>
      <c r="J1046" s="2">
        <f t="shared" si="247"/>
        <v>26.151636828644509</v>
      </c>
      <c r="K1046" s="2">
        <f t="shared" si="248"/>
        <v>49.724031413612558</v>
      </c>
      <c r="L1046" s="2">
        <f t="shared" si="246"/>
        <v>24.634080035623072</v>
      </c>
      <c r="N1046" s="51"/>
      <c r="O1046" s="51"/>
      <c r="P1046" s="51"/>
      <c r="Q1046" s="2"/>
      <c r="R1046" s="2"/>
      <c r="S1046" s="2"/>
      <c r="T1046" s="2"/>
      <c r="U1046" s="2"/>
      <c r="V1046" s="48"/>
      <c r="W1046" s="2"/>
    </row>
    <row r="1047" spans="1:23" hidden="1" x14ac:dyDescent="0.3">
      <c r="A1047" s="37">
        <v>43961</v>
      </c>
      <c r="B1047" s="42">
        <v>8.84</v>
      </c>
      <c r="C1047" s="42"/>
      <c r="D1047" s="42">
        <v>18.23</v>
      </c>
      <c r="E1047" s="42"/>
      <c r="F1047" s="42">
        <v>10.96</v>
      </c>
      <c r="H1047" s="12">
        <v>30</v>
      </c>
      <c r="I1047" s="1">
        <v>50</v>
      </c>
      <c r="J1047" s="2">
        <f t="shared" si="247"/>
        <v>26.085626598465478</v>
      </c>
      <c r="K1047" s="2">
        <f t="shared" si="248"/>
        <v>49.520837696335079</v>
      </c>
      <c r="L1047" s="2">
        <f t="shared" si="246"/>
        <v>24.590162227403891</v>
      </c>
      <c r="N1047" s="51"/>
      <c r="O1047" s="51"/>
      <c r="P1047" s="51"/>
      <c r="Q1047" s="2"/>
      <c r="R1047" s="2"/>
      <c r="S1047" s="2"/>
      <c r="T1047" s="2"/>
      <c r="U1047" s="2"/>
      <c r="V1047" s="48"/>
      <c r="W1047" s="2"/>
    </row>
    <row r="1048" spans="1:23" hidden="1" x14ac:dyDescent="0.3">
      <c r="A1048" s="37">
        <v>43962</v>
      </c>
      <c r="B1048" s="42">
        <v>12.56</v>
      </c>
      <c r="C1048" s="42"/>
      <c r="D1048" s="42">
        <v>22.3</v>
      </c>
      <c r="E1048" s="42"/>
      <c r="F1048" s="42">
        <v>12.24</v>
      </c>
      <c r="H1048" s="12">
        <v>30</v>
      </c>
      <c r="I1048" s="1">
        <v>50</v>
      </c>
      <c r="J1048" s="2">
        <f t="shared" si="247"/>
        <v>26.060434782608699</v>
      </c>
      <c r="K1048" s="2">
        <f t="shared" si="248"/>
        <v>49.52727748691099</v>
      </c>
      <c r="L1048" s="2">
        <f t="shared" si="246"/>
        <v>24.564847158910741</v>
      </c>
      <c r="N1048" s="51"/>
      <c r="O1048" s="51"/>
      <c r="P1048" s="51"/>
      <c r="Q1048" s="2"/>
      <c r="R1048" s="2"/>
      <c r="S1048" s="2"/>
      <c r="T1048" s="2"/>
      <c r="U1048" s="2"/>
      <c r="V1048" s="48"/>
      <c r="W1048" s="2"/>
    </row>
    <row r="1049" spans="1:23" hidden="1" x14ac:dyDescent="0.3">
      <c r="A1049" s="37">
        <v>43963</v>
      </c>
      <c r="B1049" s="42">
        <v>14.02</v>
      </c>
      <c r="C1049" s="42"/>
      <c r="D1049" s="42">
        <v>23.78</v>
      </c>
      <c r="E1049" s="42"/>
      <c r="F1049" s="42">
        <v>13.31</v>
      </c>
      <c r="H1049" s="12">
        <v>30</v>
      </c>
      <c r="I1049" s="1">
        <v>50</v>
      </c>
      <c r="J1049" s="2">
        <f t="shared" si="247"/>
        <v>26.052404092071615</v>
      </c>
      <c r="K1049" s="2">
        <f t="shared" si="248"/>
        <v>49.541020942408366</v>
      </c>
      <c r="L1049" s="2">
        <f t="shared" si="246"/>
        <v>24.56616222740389</v>
      </c>
      <c r="N1049" s="51"/>
      <c r="O1049" s="51"/>
      <c r="P1049" s="51"/>
      <c r="Q1049" s="2"/>
      <c r="R1049" s="2"/>
      <c r="S1049" s="2"/>
      <c r="T1049" s="2"/>
      <c r="U1049" s="2"/>
      <c r="V1049" s="48"/>
      <c r="W1049" s="2"/>
    </row>
    <row r="1050" spans="1:23" hidden="1" x14ac:dyDescent="0.3">
      <c r="A1050" s="37">
        <v>43964</v>
      </c>
      <c r="B1050" s="42">
        <v>19.850000000000001</v>
      </c>
      <c r="C1050" s="42"/>
      <c r="D1050" s="42">
        <v>38.06</v>
      </c>
      <c r="E1050" s="42"/>
      <c r="F1050" s="42">
        <v>22.65</v>
      </c>
      <c r="H1050" s="12">
        <v>30</v>
      </c>
      <c r="I1050" s="1">
        <v>50</v>
      </c>
      <c r="J1050" s="2">
        <f t="shared" si="247"/>
        <v>26.062864450127883</v>
      </c>
      <c r="K1050" s="2">
        <f t="shared" si="248"/>
        <v>49.59963350785339</v>
      </c>
      <c r="L1050" s="2">
        <f t="shared" si="246"/>
        <v>24.592847158910732</v>
      </c>
      <c r="N1050" s="51"/>
      <c r="O1050" s="51"/>
      <c r="P1050" s="51"/>
      <c r="Q1050" s="2"/>
      <c r="R1050" s="2"/>
      <c r="S1050" s="2"/>
      <c r="T1050" s="2"/>
      <c r="U1050" s="2"/>
      <c r="V1050" s="48"/>
      <c r="W1050" s="2"/>
    </row>
    <row r="1051" spans="1:23" hidden="1" x14ac:dyDescent="0.3">
      <c r="A1051" s="37">
        <v>43965</v>
      </c>
      <c r="B1051" s="42">
        <v>17.91</v>
      </c>
      <c r="C1051" s="42"/>
      <c r="D1051" s="42">
        <v>29.18</v>
      </c>
      <c r="E1051" s="42"/>
      <c r="F1051" s="42">
        <v>16.420000000000002</v>
      </c>
      <c r="H1051" s="12">
        <v>30</v>
      </c>
      <c r="I1051" s="1">
        <v>50</v>
      </c>
      <c r="J1051" s="2">
        <f t="shared" si="247"/>
        <v>26.060792838874686</v>
      </c>
      <c r="K1051" s="2">
        <f t="shared" si="248"/>
        <v>49.62484293193716</v>
      </c>
      <c r="L1051" s="2">
        <f t="shared" si="246"/>
        <v>24.592874556171008</v>
      </c>
      <c r="N1051" s="51"/>
      <c r="O1051" s="51"/>
      <c r="P1051" s="51"/>
      <c r="Q1051" s="2"/>
      <c r="R1051" s="2"/>
      <c r="S1051" s="2"/>
      <c r="T1051" s="2"/>
      <c r="U1051" s="2"/>
      <c r="V1051" s="48"/>
      <c r="W1051" s="2"/>
    </row>
    <row r="1052" spans="1:23" hidden="1" x14ac:dyDescent="0.3">
      <c r="A1052" s="37">
        <v>43966</v>
      </c>
      <c r="B1052" s="42">
        <v>14.59</v>
      </c>
      <c r="C1052" s="42"/>
      <c r="D1052" s="42">
        <v>13.2</v>
      </c>
      <c r="E1052" s="42"/>
      <c r="F1052" s="42">
        <v>17.510000000000002</v>
      </c>
      <c r="H1052" s="12">
        <v>30</v>
      </c>
      <c r="I1052" s="1">
        <v>50</v>
      </c>
      <c r="J1052" s="2">
        <f t="shared" si="247"/>
        <v>26.033324808184151</v>
      </c>
      <c r="K1052" s="2">
        <f t="shared" si="248"/>
        <v>49.573586387434545</v>
      </c>
      <c r="L1052" s="2">
        <f t="shared" si="246"/>
        <v>24.577751268499775</v>
      </c>
      <c r="N1052" s="51"/>
      <c r="O1052" s="51"/>
      <c r="P1052" s="51"/>
      <c r="Q1052" s="2"/>
      <c r="R1052" s="2"/>
      <c r="S1052" s="2"/>
      <c r="T1052" s="2"/>
      <c r="U1052" s="2"/>
      <c r="V1052" s="48"/>
      <c r="W1052" s="2"/>
    </row>
    <row r="1053" spans="1:23" hidden="1" x14ac:dyDescent="0.3">
      <c r="A1053" s="37">
        <v>43967</v>
      </c>
      <c r="B1053" s="42">
        <v>12.35</v>
      </c>
      <c r="C1053" s="42"/>
      <c r="D1053" s="42">
        <v>9.2100000000000009</v>
      </c>
      <c r="E1053" s="42"/>
      <c r="F1053" s="42">
        <v>10.52</v>
      </c>
      <c r="H1053" s="12">
        <v>30</v>
      </c>
      <c r="I1053" s="1">
        <v>50</v>
      </c>
      <c r="J1053" s="2">
        <f t="shared" si="247"/>
        <v>26.013529411764711</v>
      </c>
      <c r="K1053" s="2">
        <f t="shared" si="248"/>
        <v>49.509371727748686</v>
      </c>
      <c r="L1053" s="2">
        <f t="shared" si="246"/>
        <v>24.555449898636763</v>
      </c>
      <c r="N1053" s="51"/>
      <c r="O1053" s="51"/>
      <c r="P1053" s="51"/>
      <c r="Q1053" s="2"/>
      <c r="R1053" s="2"/>
      <c r="S1053" s="2"/>
      <c r="T1053" s="2"/>
      <c r="U1053" s="2"/>
      <c r="V1053" s="48"/>
      <c r="W1053" s="2"/>
    </row>
    <row r="1054" spans="1:23" hidden="1" x14ac:dyDescent="0.3">
      <c r="A1054" s="37">
        <v>43968</v>
      </c>
      <c r="B1054" s="42">
        <v>13.24</v>
      </c>
      <c r="C1054" s="42"/>
      <c r="D1054" s="42">
        <v>20.5</v>
      </c>
      <c r="E1054" s="42"/>
      <c r="F1054" s="42">
        <v>12.95</v>
      </c>
      <c r="H1054" s="12">
        <v>30</v>
      </c>
      <c r="I1054" s="1">
        <v>50</v>
      </c>
      <c r="J1054" s="2">
        <f t="shared" si="247"/>
        <v>26.003708439897711</v>
      </c>
      <c r="K1054" s="2">
        <f t="shared" si="248"/>
        <v>49.511753926701566</v>
      </c>
      <c r="L1054" s="2">
        <f t="shared" si="246"/>
        <v>24.551449898636765</v>
      </c>
      <c r="N1054" s="51"/>
      <c r="O1054" s="51"/>
      <c r="P1054" s="51"/>
      <c r="Q1054" s="2"/>
      <c r="R1054" s="2"/>
      <c r="S1054" s="2"/>
      <c r="T1054" s="2"/>
      <c r="U1054" s="2"/>
      <c r="V1054" s="48"/>
      <c r="W1054" s="2"/>
    </row>
    <row r="1055" spans="1:23" hidden="1" x14ac:dyDescent="0.3">
      <c r="A1055" s="37">
        <v>43969</v>
      </c>
      <c r="B1055" s="42">
        <v>14.25</v>
      </c>
      <c r="C1055" s="42"/>
      <c r="D1055" s="42">
        <v>16.91</v>
      </c>
      <c r="E1055" s="42"/>
      <c r="F1055" s="42">
        <v>16.940000000000001</v>
      </c>
      <c r="H1055" s="12">
        <v>30</v>
      </c>
      <c r="I1055" s="1">
        <v>50</v>
      </c>
      <c r="J1055" s="2">
        <f t="shared" si="247"/>
        <v>26.014398976982108</v>
      </c>
      <c r="K1055" s="2">
        <f t="shared" si="248"/>
        <v>49.534031413612553</v>
      </c>
      <c r="L1055" s="2">
        <f t="shared" si="246"/>
        <v>24.576189624664163</v>
      </c>
      <c r="N1055" s="51"/>
      <c r="O1055" s="51"/>
      <c r="P1055" s="51"/>
      <c r="Q1055" s="2"/>
      <c r="R1055" s="2"/>
      <c r="S1055" s="2"/>
      <c r="T1055" s="2"/>
      <c r="U1055" s="2"/>
      <c r="V1055" s="48"/>
      <c r="W1055" s="2"/>
    </row>
    <row r="1056" spans="1:23" hidden="1" x14ac:dyDescent="0.3">
      <c r="A1056" s="37">
        <v>43970</v>
      </c>
      <c r="B1056" s="42">
        <v>11.49</v>
      </c>
      <c r="C1056" s="42"/>
      <c r="D1056" s="42">
        <v>25.05</v>
      </c>
      <c r="E1056" s="42"/>
      <c r="F1056" s="42">
        <v>11.83</v>
      </c>
      <c r="H1056" s="12">
        <v>30</v>
      </c>
      <c r="I1056" s="1">
        <v>50</v>
      </c>
      <c r="J1056" s="2">
        <f t="shared" si="247"/>
        <v>26.012992327365744</v>
      </c>
      <c r="K1056" s="2">
        <f t="shared" si="248"/>
        <v>49.53678010471203</v>
      </c>
      <c r="L1056" s="2">
        <f t="shared" si="246"/>
        <v>24.578271816444992</v>
      </c>
      <c r="N1056" s="51"/>
      <c r="O1056" s="51"/>
      <c r="P1056" s="51"/>
      <c r="Q1056" s="2"/>
      <c r="R1056" s="2"/>
      <c r="S1056" s="2"/>
      <c r="T1056" s="2"/>
      <c r="U1056" s="2"/>
      <c r="V1056" s="48"/>
      <c r="W1056" s="2"/>
    </row>
    <row r="1057" spans="1:23" hidden="1" x14ac:dyDescent="0.3">
      <c r="A1057" s="37">
        <v>43971</v>
      </c>
      <c r="B1057" s="42">
        <v>12.11</v>
      </c>
      <c r="C1057" s="42"/>
      <c r="D1057" s="42">
        <v>81.040000000000006</v>
      </c>
      <c r="E1057" s="42"/>
      <c r="F1057" s="42">
        <v>12.79</v>
      </c>
      <c r="H1057" s="12">
        <v>30</v>
      </c>
      <c r="I1057" s="1">
        <v>50</v>
      </c>
      <c r="J1057" s="2">
        <f t="shared" si="247"/>
        <v>26.000818414322264</v>
      </c>
      <c r="K1057" s="2">
        <f t="shared" si="248"/>
        <v>49.711701570680617</v>
      </c>
      <c r="L1057" s="2">
        <f t="shared" si="246"/>
        <v>24.577121131513483</v>
      </c>
      <c r="N1057" s="51"/>
      <c r="O1057" s="51"/>
      <c r="P1057" s="51"/>
      <c r="Q1057" s="2"/>
      <c r="R1057" s="2"/>
      <c r="S1057" s="2"/>
      <c r="T1057" s="2"/>
      <c r="U1057" s="2"/>
      <c r="V1057" s="48"/>
      <c r="W1057" s="2"/>
    </row>
    <row r="1058" spans="1:23" hidden="1" x14ac:dyDescent="0.3">
      <c r="A1058" s="37">
        <v>43972</v>
      </c>
      <c r="B1058" s="42">
        <v>6.63</v>
      </c>
      <c r="C1058" s="42"/>
      <c r="D1058" s="42">
        <v>25.07</v>
      </c>
      <c r="E1058" s="42"/>
      <c r="F1058" s="42">
        <v>8.74</v>
      </c>
      <c r="H1058" s="12">
        <v>30</v>
      </c>
      <c r="I1058" s="1">
        <v>50</v>
      </c>
      <c r="J1058" s="2">
        <f t="shared" si="247"/>
        <v>25.987135549872136</v>
      </c>
      <c r="K1058" s="2">
        <f t="shared" si="248"/>
        <v>49.748691099476417</v>
      </c>
      <c r="L1058" s="2">
        <f t="shared" si="246"/>
        <v>24.568929350691565</v>
      </c>
      <c r="N1058" s="51"/>
      <c r="O1058" s="51"/>
      <c r="P1058" s="51"/>
      <c r="Q1058" s="2"/>
      <c r="R1058" s="2"/>
      <c r="S1058" s="2"/>
      <c r="T1058" s="2"/>
      <c r="U1058" s="2"/>
      <c r="V1058" s="48"/>
      <c r="W1058" s="2"/>
    </row>
    <row r="1059" spans="1:23" hidden="1" x14ac:dyDescent="0.3">
      <c r="A1059" s="37">
        <v>43973</v>
      </c>
      <c r="B1059" s="42">
        <v>5.53</v>
      </c>
      <c r="C1059" s="42"/>
      <c r="D1059" s="42">
        <v>33.75</v>
      </c>
      <c r="E1059" s="42"/>
      <c r="F1059" s="42">
        <v>8.89</v>
      </c>
      <c r="H1059" s="12">
        <v>30</v>
      </c>
      <c r="I1059" s="1">
        <v>50</v>
      </c>
      <c r="J1059" s="2">
        <f t="shared" si="247"/>
        <v>25.960358056265999</v>
      </c>
      <c r="K1059" s="2">
        <f t="shared" si="248"/>
        <v>49.806701570680616</v>
      </c>
      <c r="L1059" s="2">
        <f t="shared" si="246"/>
        <v>24.563066336992932</v>
      </c>
      <c r="N1059" s="51"/>
      <c r="O1059" s="51"/>
      <c r="P1059" s="51"/>
      <c r="Q1059" s="2"/>
      <c r="R1059" s="2"/>
      <c r="S1059" s="2"/>
      <c r="T1059" s="2"/>
      <c r="U1059" s="2"/>
      <c r="V1059" s="48"/>
      <c r="W1059" s="2"/>
    </row>
    <row r="1060" spans="1:23" hidden="1" x14ac:dyDescent="0.3">
      <c r="A1060" s="37">
        <v>43974</v>
      </c>
      <c r="B1060" s="42">
        <v>6.53</v>
      </c>
      <c r="C1060" s="42"/>
      <c r="D1060" s="42">
        <v>14.11</v>
      </c>
      <c r="E1060" s="42"/>
      <c r="F1060" s="42">
        <v>7.77</v>
      </c>
      <c r="H1060" s="12">
        <v>30</v>
      </c>
      <c r="I1060" s="1">
        <v>50</v>
      </c>
      <c r="J1060" s="2">
        <f t="shared" si="247"/>
        <v>25.930051150895153</v>
      </c>
      <c r="K1060" s="2">
        <f t="shared" si="248"/>
        <v>49.800104712041872</v>
      </c>
      <c r="L1060" s="2">
        <f t="shared" si="246"/>
        <v>24.553175926034033</v>
      </c>
      <c r="N1060" s="51"/>
      <c r="O1060" s="51"/>
      <c r="P1060" s="51"/>
      <c r="Q1060" s="2"/>
      <c r="R1060" s="2"/>
      <c r="S1060" s="2"/>
      <c r="T1060" s="2"/>
      <c r="U1060" s="2"/>
      <c r="V1060" s="48"/>
      <c r="W1060" s="2"/>
    </row>
    <row r="1061" spans="1:23" hidden="1" x14ac:dyDescent="0.3">
      <c r="A1061" s="37">
        <v>43975</v>
      </c>
      <c r="B1061" s="42">
        <v>6.29</v>
      </c>
      <c r="C1061" s="42"/>
      <c r="D1061" s="42">
        <v>12.46</v>
      </c>
      <c r="E1061" s="42"/>
      <c r="F1061" s="42">
        <v>9.17</v>
      </c>
      <c r="H1061" s="12">
        <v>30</v>
      </c>
      <c r="I1061" s="1">
        <v>50</v>
      </c>
      <c r="J1061" s="2">
        <f t="shared" si="247"/>
        <v>25.908721227621502</v>
      </c>
      <c r="K1061" s="2">
        <f t="shared" si="248"/>
        <v>49.798638743455484</v>
      </c>
      <c r="L1061" s="2">
        <f t="shared" si="246"/>
        <v>24.544518391787456</v>
      </c>
      <c r="N1061" s="51"/>
      <c r="O1061" s="51"/>
      <c r="P1061" s="51"/>
      <c r="Q1061" s="2"/>
      <c r="R1061" s="2"/>
      <c r="S1061" s="2"/>
      <c r="T1061" s="2"/>
      <c r="U1061" s="2"/>
      <c r="V1061" s="48"/>
      <c r="W1061" s="2"/>
    </row>
    <row r="1062" spans="1:23" hidden="1" x14ac:dyDescent="0.3">
      <c r="A1062" s="37">
        <v>43976</v>
      </c>
      <c r="B1062" s="42">
        <v>8.8800000000000008</v>
      </c>
      <c r="C1062" s="42"/>
      <c r="D1062" s="42">
        <v>13.93</v>
      </c>
      <c r="E1062" s="42"/>
      <c r="F1062" s="42">
        <v>9.81</v>
      </c>
      <c r="H1062" s="12">
        <v>30</v>
      </c>
      <c r="I1062" s="1">
        <v>50</v>
      </c>
      <c r="J1062" s="2">
        <f t="shared" si="247"/>
        <v>25.886879795396435</v>
      </c>
      <c r="K1062" s="2">
        <f t="shared" si="248"/>
        <v>49.787382198952869</v>
      </c>
      <c r="L1062" s="2">
        <f t="shared" si="246"/>
        <v>24.534436200006631</v>
      </c>
      <c r="N1062" s="51"/>
      <c r="O1062" s="51"/>
      <c r="P1062" s="51"/>
      <c r="Q1062" s="2"/>
      <c r="R1062" s="2"/>
      <c r="S1062" s="2"/>
      <c r="T1062" s="2"/>
      <c r="U1062" s="2"/>
      <c r="V1062" s="48"/>
      <c r="W1062" s="2"/>
    </row>
    <row r="1063" spans="1:23" hidden="1" x14ac:dyDescent="0.3">
      <c r="A1063" s="37">
        <v>43977</v>
      </c>
      <c r="B1063" s="42">
        <v>12.8</v>
      </c>
      <c r="C1063" s="42"/>
      <c r="D1063" s="42">
        <v>10.7</v>
      </c>
      <c r="E1063" s="42"/>
      <c r="F1063" s="42">
        <v>11.66</v>
      </c>
      <c r="H1063" s="12">
        <v>30</v>
      </c>
      <c r="I1063" s="1">
        <v>50</v>
      </c>
      <c r="J1063" s="2">
        <f t="shared" si="247"/>
        <v>25.866470588235305</v>
      </c>
      <c r="K1063" s="2">
        <f t="shared" si="248"/>
        <v>49.686832460732973</v>
      </c>
      <c r="L1063" s="2">
        <f t="shared" si="246"/>
        <v>24.513778665760057</v>
      </c>
      <c r="N1063" s="51"/>
      <c r="O1063" s="51"/>
      <c r="P1063" s="51"/>
      <c r="Q1063" s="2"/>
      <c r="R1063" s="2"/>
      <c r="S1063" s="2"/>
      <c r="T1063" s="2"/>
      <c r="U1063" s="2"/>
      <c r="V1063" s="48"/>
      <c r="W1063" s="2"/>
    </row>
    <row r="1064" spans="1:23" hidden="1" x14ac:dyDescent="0.3">
      <c r="A1064" s="37">
        <v>43978</v>
      </c>
      <c r="B1064" s="42">
        <v>14.95</v>
      </c>
      <c r="C1064" s="42"/>
      <c r="D1064" s="42">
        <v>18.55</v>
      </c>
      <c r="E1064" s="42"/>
      <c r="F1064" s="42">
        <v>10.49</v>
      </c>
      <c r="H1064" s="12">
        <v>30</v>
      </c>
      <c r="I1064" s="1">
        <v>50</v>
      </c>
      <c r="J1064" s="2">
        <f t="shared" si="247"/>
        <v>25.848746803069066</v>
      </c>
      <c r="K1064" s="2">
        <f t="shared" si="248"/>
        <v>49.54269633507851</v>
      </c>
      <c r="L1064" s="2">
        <f t="shared" si="246"/>
        <v>24.455422501376496</v>
      </c>
      <c r="N1064" s="51"/>
      <c r="O1064" s="51"/>
      <c r="P1064" s="51"/>
      <c r="Q1064" s="2"/>
      <c r="R1064" s="2"/>
      <c r="S1064" s="2"/>
      <c r="T1064" s="2"/>
      <c r="U1064" s="2"/>
      <c r="V1064" s="48"/>
      <c r="W1064" s="2"/>
    </row>
    <row r="1065" spans="1:23" hidden="1" x14ac:dyDescent="0.3">
      <c r="A1065" s="37">
        <v>43979</v>
      </c>
      <c r="B1065" s="42">
        <v>9.8000000000000007</v>
      </c>
      <c r="C1065" s="42"/>
      <c r="D1065" s="42">
        <v>21.34</v>
      </c>
      <c r="E1065" s="42"/>
      <c r="F1065" s="42">
        <v>11.61</v>
      </c>
      <c r="H1065" s="12">
        <v>30</v>
      </c>
      <c r="I1065" s="1">
        <v>50</v>
      </c>
      <c r="J1065" s="2">
        <f t="shared" si="247"/>
        <v>25.768746803069064</v>
      </c>
      <c r="K1065" s="2">
        <f t="shared" si="248"/>
        <v>49.489659685863842</v>
      </c>
      <c r="L1065" s="2">
        <f t="shared" si="246"/>
        <v>24.370627980828555</v>
      </c>
      <c r="N1065" s="51"/>
      <c r="O1065" s="51"/>
      <c r="P1065" s="51"/>
      <c r="Q1065" s="2"/>
      <c r="R1065" s="2"/>
      <c r="S1065" s="2"/>
      <c r="T1065" s="2"/>
      <c r="U1065" s="2"/>
      <c r="V1065" s="48"/>
      <c r="W1065" s="2"/>
    </row>
    <row r="1066" spans="1:23" hidden="1" x14ac:dyDescent="0.3">
      <c r="A1066" s="37">
        <v>43980</v>
      </c>
      <c r="B1066" s="42">
        <v>14.14</v>
      </c>
      <c r="C1066" s="42"/>
      <c r="D1066" s="42">
        <v>17.34</v>
      </c>
      <c r="E1066" s="42"/>
      <c r="F1066" s="42">
        <v>12.28</v>
      </c>
      <c r="H1066" s="12">
        <v>30</v>
      </c>
      <c r="I1066" s="1">
        <v>50</v>
      </c>
      <c r="J1066" s="2">
        <f t="shared" si="247"/>
        <v>25.748516624040931</v>
      </c>
      <c r="K1066" s="2">
        <f t="shared" si="248"/>
        <v>49.389633507853382</v>
      </c>
      <c r="L1066" s="2">
        <f t="shared" si="246"/>
        <v>24.347148528773765</v>
      </c>
      <c r="N1066" s="51"/>
      <c r="O1066" s="51"/>
      <c r="P1066" s="51"/>
      <c r="Q1066" s="2"/>
      <c r="R1066" s="2"/>
      <c r="S1066" s="2"/>
      <c r="T1066" s="2"/>
      <c r="U1066" s="2"/>
      <c r="V1066" s="48"/>
      <c r="W1066" s="2"/>
    </row>
    <row r="1067" spans="1:23" hidden="1" x14ac:dyDescent="0.3">
      <c r="A1067" s="37">
        <v>43981</v>
      </c>
      <c r="B1067" s="42">
        <v>11.45</v>
      </c>
      <c r="C1067" s="42"/>
      <c r="D1067" s="42">
        <v>21.1</v>
      </c>
      <c r="E1067" s="42"/>
      <c r="F1067" s="42">
        <v>11.45</v>
      </c>
      <c r="H1067" s="12">
        <v>30</v>
      </c>
      <c r="I1067" s="1">
        <v>50</v>
      </c>
      <c r="J1067" s="2">
        <f t="shared" si="247"/>
        <v>25.689053708439911</v>
      </c>
      <c r="K1067" s="2">
        <f t="shared" si="248"/>
        <v>49.319083769633494</v>
      </c>
      <c r="L1067" s="2">
        <f t="shared" si="246"/>
        <v>24.316490994527197</v>
      </c>
      <c r="N1067" s="51"/>
      <c r="O1067" s="51"/>
      <c r="P1067" s="51"/>
      <c r="Q1067" s="2"/>
      <c r="R1067" s="2"/>
      <c r="S1067" s="2"/>
      <c r="T1067" s="2"/>
      <c r="U1067" s="2"/>
      <c r="V1067" s="48"/>
      <c r="W1067" s="2"/>
    </row>
    <row r="1068" spans="1:23" hidden="1" x14ac:dyDescent="0.3">
      <c r="A1068" s="37">
        <v>43982</v>
      </c>
      <c r="B1068" s="42">
        <v>10.28</v>
      </c>
      <c r="C1068" s="42"/>
      <c r="D1068" s="42">
        <v>29.88</v>
      </c>
      <c r="E1068" s="42"/>
      <c r="F1068" s="42">
        <v>12.78</v>
      </c>
      <c r="H1068" s="12">
        <v>30</v>
      </c>
      <c r="I1068" s="1">
        <v>50</v>
      </c>
      <c r="J1068" s="2">
        <f t="shared" si="247"/>
        <v>25.659897698209733</v>
      </c>
      <c r="K1068" s="2">
        <f t="shared" si="248"/>
        <v>49.316910994764392</v>
      </c>
      <c r="L1068" s="2">
        <f t="shared" si="246"/>
        <v>24.300107432883362</v>
      </c>
      <c r="N1068" s="51"/>
      <c r="O1068" s="51"/>
      <c r="P1068" s="51"/>
      <c r="Q1068" s="2"/>
      <c r="R1068" s="2"/>
      <c r="S1068" s="2"/>
      <c r="T1068" s="2"/>
      <c r="U1068" s="2"/>
      <c r="V1068" s="48"/>
      <c r="W1068" s="2"/>
    </row>
    <row r="1069" spans="1:23" hidden="1" x14ac:dyDescent="0.3">
      <c r="A1069" s="37">
        <v>43983</v>
      </c>
      <c r="B1069" s="42">
        <v>12.49</v>
      </c>
      <c r="C1069" s="42"/>
      <c r="D1069" s="42">
        <v>27.03</v>
      </c>
      <c r="E1069" s="42"/>
      <c r="F1069" s="42">
        <v>16.16</v>
      </c>
      <c r="H1069" s="12">
        <v>30</v>
      </c>
      <c r="I1069" s="1">
        <v>50</v>
      </c>
      <c r="J1069" s="2">
        <f t="shared" si="247"/>
        <v>25.629514066496181</v>
      </c>
      <c r="K1069" s="2">
        <f t="shared" si="248"/>
        <v>49.211492146596854</v>
      </c>
      <c r="L1069" s="2">
        <f t="shared" si="246"/>
        <v>24.279641679458706</v>
      </c>
      <c r="N1069" s="51"/>
      <c r="O1069" s="51"/>
      <c r="P1069" s="51"/>
      <c r="Q1069" s="2"/>
      <c r="R1069" s="2"/>
      <c r="S1069" s="2"/>
      <c r="T1069" s="2"/>
      <c r="U1069" s="2"/>
      <c r="V1069" s="48"/>
      <c r="W1069" s="2"/>
    </row>
    <row r="1070" spans="1:23" hidden="1" x14ac:dyDescent="0.3">
      <c r="A1070" s="37">
        <v>43984</v>
      </c>
      <c r="B1070" s="42">
        <v>6.7</v>
      </c>
      <c r="C1070" s="42"/>
      <c r="D1070" s="42">
        <v>17.62</v>
      </c>
      <c r="E1070" s="42"/>
      <c r="F1070" s="42">
        <v>7.99</v>
      </c>
      <c r="H1070" s="12">
        <v>30</v>
      </c>
      <c r="I1070" s="1">
        <v>50</v>
      </c>
      <c r="J1070" s="2">
        <f t="shared" si="247"/>
        <v>25.578158567774953</v>
      </c>
      <c r="K1070" s="2">
        <f t="shared" si="248"/>
        <v>49.139633507853397</v>
      </c>
      <c r="L1070" s="2">
        <f t="shared" si="246"/>
        <v>24.226847158910758</v>
      </c>
      <c r="N1070" s="51"/>
      <c r="O1070" s="51"/>
      <c r="P1070" s="51"/>
      <c r="Q1070" s="2"/>
      <c r="R1070" s="2"/>
      <c r="S1070" s="2"/>
      <c r="T1070" s="2"/>
      <c r="U1070" s="2"/>
      <c r="V1070" s="48"/>
      <c r="W1070" s="2"/>
    </row>
    <row r="1071" spans="1:23" hidden="1" x14ac:dyDescent="0.3">
      <c r="A1071" s="37">
        <v>43985</v>
      </c>
      <c r="B1071" s="42">
        <v>7.08</v>
      </c>
      <c r="C1071" s="42"/>
      <c r="D1071" s="42">
        <v>17.62</v>
      </c>
      <c r="E1071" s="42"/>
      <c r="F1071" s="42">
        <v>8.06</v>
      </c>
      <c r="H1071" s="12">
        <v>30</v>
      </c>
      <c r="I1071" s="1">
        <v>50</v>
      </c>
      <c r="J1071" s="2">
        <f t="shared" si="247"/>
        <v>25.562148337595922</v>
      </c>
      <c r="K1071" s="2">
        <f t="shared" si="248"/>
        <v>48.958455497382182</v>
      </c>
      <c r="L1071" s="2">
        <f t="shared" si="246"/>
        <v>24.199477295897054</v>
      </c>
      <c r="N1071" s="51"/>
      <c r="O1071" s="51"/>
      <c r="P1071" s="51"/>
      <c r="Q1071" s="2"/>
      <c r="R1071" s="2"/>
      <c r="S1071" s="2"/>
      <c r="T1071" s="2"/>
      <c r="U1071" s="2"/>
      <c r="V1071" s="48"/>
      <c r="W1071" s="2"/>
    </row>
    <row r="1072" spans="1:23" hidden="1" x14ac:dyDescent="0.3">
      <c r="A1072" s="37">
        <v>43986</v>
      </c>
      <c r="B1072" s="42">
        <v>14.26</v>
      </c>
      <c r="C1072" s="42"/>
      <c r="D1072" s="42">
        <v>15.3</v>
      </c>
      <c r="E1072" s="42"/>
      <c r="F1072" s="42">
        <v>11.42</v>
      </c>
      <c r="H1072" s="12">
        <v>30</v>
      </c>
      <c r="I1072" s="1">
        <v>50</v>
      </c>
      <c r="J1072" s="2">
        <f t="shared" si="247"/>
        <v>25.583554987212292</v>
      </c>
      <c r="K1072" s="2">
        <f t="shared" si="248"/>
        <v>48.957120418848156</v>
      </c>
      <c r="L1072" s="2">
        <f t="shared" si="246"/>
        <v>24.209970446581988</v>
      </c>
      <c r="N1072" s="51"/>
      <c r="O1072" s="51"/>
      <c r="P1072" s="51"/>
      <c r="Q1072" s="2"/>
      <c r="R1072" s="2"/>
      <c r="S1072" s="2"/>
      <c r="T1072" s="2"/>
      <c r="U1072" s="2"/>
      <c r="V1072" s="48"/>
      <c r="W1072" s="2"/>
    </row>
    <row r="1073" spans="1:23" hidden="1" x14ac:dyDescent="0.3">
      <c r="A1073" s="37">
        <v>43987</v>
      </c>
      <c r="B1073" s="42">
        <v>6.87</v>
      </c>
      <c r="C1073" s="42"/>
      <c r="D1073" s="42">
        <v>23.81</v>
      </c>
      <c r="E1073" s="42"/>
      <c r="F1073" s="42">
        <v>8.94</v>
      </c>
      <c r="H1073" s="12">
        <v>30</v>
      </c>
      <c r="I1073" s="1">
        <v>50</v>
      </c>
      <c r="J1073" s="2">
        <f t="shared" si="247"/>
        <v>25.573734015345281</v>
      </c>
      <c r="K1073" s="2">
        <f t="shared" si="248"/>
        <v>48.980209424083753</v>
      </c>
      <c r="L1073" s="2">
        <f t="shared" si="246"/>
        <v>24.21166907671897</v>
      </c>
      <c r="N1073" s="51"/>
      <c r="O1073" s="51"/>
      <c r="P1073" s="51"/>
      <c r="Q1073" s="2"/>
      <c r="R1073" s="2"/>
      <c r="S1073" s="2"/>
      <c r="T1073" s="2"/>
      <c r="U1073" s="2"/>
      <c r="V1073" s="48"/>
      <c r="W1073" s="2"/>
    </row>
    <row r="1074" spans="1:23" hidden="1" x14ac:dyDescent="0.3">
      <c r="A1074" s="37">
        <v>43988</v>
      </c>
      <c r="B1074" s="42">
        <v>11.83</v>
      </c>
      <c r="C1074" s="42"/>
      <c r="D1074" s="42">
        <v>22.56</v>
      </c>
      <c r="E1074" s="42"/>
      <c r="F1074" s="42">
        <v>10.3</v>
      </c>
      <c r="H1074" s="12">
        <v>30</v>
      </c>
      <c r="I1074" s="1">
        <v>50</v>
      </c>
      <c r="J1074" s="2">
        <f t="shared" si="247"/>
        <v>25.581867007672649</v>
      </c>
      <c r="K1074" s="2">
        <f t="shared" si="248"/>
        <v>48.880602094240828</v>
      </c>
      <c r="L1074" s="2">
        <f t="shared" si="246"/>
        <v>24.207340309595683</v>
      </c>
      <c r="N1074" s="51"/>
      <c r="O1074" s="51"/>
      <c r="P1074" s="51"/>
      <c r="Q1074" s="2"/>
      <c r="R1074" s="2"/>
      <c r="S1074" s="2"/>
      <c r="T1074" s="2"/>
      <c r="U1074" s="2"/>
      <c r="V1074" s="48"/>
      <c r="W1074" s="2"/>
    </row>
    <row r="1075" spans="1:23" hidden="1" x14ac:dyDescent="0.3">
      <c r="A1075" s="37">
        <v>43989</v>
      </c>
      <c r="B1075" s="42">
        <v>17.059999999999999</v>
      </c>
      <c r="C1075" s="42"/>
      <c r="D1075" s="42">
        <v>22.54</v>
      </c>
      <c r="E1075" s="42"/>
      <c r="F1075" s="42">
        <v>17.309999999999999</v>
      </c>
      <c r="H1075" s="12">
        <v>30</v>
      </c>
      <c r="I1075" s="1">
        <v>50</v>
      </c>
      <c r="J1075" s="2">
        <f t="shared" si="247"/>
        <v>25.605549872122776</v>
      </c>
      <c r="K1075" s="2">
        <f t="shared" si="248"/>
        <v>48.670680628272223</v>
      </c>
      <c r="L1075" s="2">
        <f t="shared" si="246"/>
        <v>24.214710172609379</v>
      </c>
      <c r="N1075" s="51"/>
      <c r="O1075" s="51"/>
      <c r="P1075" s="51"/>
      <c r="Q1075" s="2"/>
      <c r="R1075" s="2"/>
      <c r="S1075" s="2"/>
      <c r="T1075" s="2"/>
      <c r="U1075" s="2"/>
      <c r="V1075" s="48"/>
      <c r="W1075" s="2"/>
    </row>
    <row r="1076" spans="1:23" hidden="1" x14ac:dyDescent="0.3">
      <c r="A1076" s="37">
        <v>43990</v>
      </c>
      <c r="B1076" s="42">
        <v>20.83</v>
      </c>
      <c r="C1076" s="42"/>
      <c r="D1076" s="42">
        <v>18.28</v>
      </c>
      <c r="E1076" s="42"/>
      <c r="F1076" s="42">
        <v>19.420000000000002</v>
      </c>
      <c r="H1076" s="12">
        <v>30</v>
      </c>
      <c r="I1076" s="1">
        <v>50</v>
      </c>
      <c r="J1076" s="2">
        <f t="shared" si="247"/>
        <v>25.618414322250658</v>
      </c>
      <c r="K1076" s="2">
        <f t="shared" si="248"/>
        <v>48.46667539267014</v>
      </c>
      <c r="L1076" s="2">
        <f t="shared" si="246"/>
        <v>24.206217021924445</v>
      </c>
      <c r="N1076" s="51"/>
      <c r="O1076" s="51"/>
      <c r="P1076" s="51"/>
      <c r="Q1076" s="2"/>
      <c r="R1076" s="2"/>
      <c r="S1076" s="2"/>
      <c r="T1076" s="2"/>
      <c r="U1076" s="2"/>
      <c r="V1076" s="48"/>
      <c r="W1076" s="2"/>
    </row>
    <row r="1077" spans="1:23" hidden="1" x14ac:dyDescent="0.3">
      <c r="A1077" s="37">
        <v>43991</v>
      </c>
      <c r="B1077" s="42">
        <v>11.01</v>
      </c>
      <c r="C1077" s="42"/>
      <c r="D1077" s="42">
        <v>9.3000000000000007</v>
      </c>
      <c r="E1077" s="42"/>
      <c r="F1077" s="42">
        <v>12.1</v>
      </c>
      <c r="H1077" s="12">
        <v>30</v>
      </c>
      <c r="I1077" s="1">
        <v>50</v>
      </c>
      <c r="J1077" s="2">
        <f t="shared" si="247"/>
        <v>25.618132992327382</v>
      </c>
      <c r="K1077" s="2">
        <f t="shared" si="248"/>
        <v>48.301047120418822</v>
      </c>
      <c r="L1077" s="2">
        <f t="shared" ref="L1077:L1140" si="249">AVERAGE(F681:F1077)</f>
        <v>24.2007923643902</v>
      </c>
      <c r="N1077" s="51"/>
      <c r="O1077" s="51"/>
      <c r="P1077" s="51"/>
      <c r="Q1077" s="2"/>
      <c r="R1077" s="2"/>
      <c r="S1077" s="2"/>
      <c r="T1077" s="2"/>
      <c r="U1077" s="2"/>
      <c r="V1077" s="48"/>
      <c r="W1077" s="2"/>
    </row>
    <row r="1078" spans="1:23" hidden="1" x14ac:dyDescent="0.3">
      <c r="A1078" s="37">
        <v>43992</v>
      </c>
      <c r="B1078" s="42">
        <v>8.02</v>
      </c>
      <c r="C1078" s="42"/>
      <c r="D1078" s="42">
        <v>8.83</v>
      </c>
      <c r="E1078" s="42"/>
      <c r="F1078" s="42">
        <v>7.05</v>
      </c>
      <c r="H1078" s="12">
        <v>30</v>
      </c>
      <c r="I1078" s="1">
        <v>50</v>
      </c>
      <c r="J1078" s="2">
        <f t="shared" ref="J1078:J1141" si="250">AVERAGE(B682:B1078)</f>
        <v>25.57810741687981</v>
      </c>
      <c r="K1078" s="2">
        <f t="shared" ref="K1078:K1141" si="251">AVERAGE(D682:D1078)</f>
        <v>48.172722513088992</v>
      </c>
      <c r="L1078" s="2">
        <f t="shared" si="249"/>
        <v>24.170655378088831</v>
      </c>
      <c r="N1078" s="51"/>
      <c r="O1078" s="51"/>
      <c r="P1078" s="51"/>
      <c r="Q1078" s="2"/>
      <c r="R1078" s="2"/>
      <c r="S1078" s="2"/>
      <c r="T1078" s="2"/>
      <c r="U1078" s="2"/>
      <c r="V1078" s="48"/>
      <c r="W1078" s="2"/>
    </row>
    <row r="1079" spans="1:23" hidden="1" x14ac:dyDescent="0.3">
      <c r="A1079" s="37">
        <v>43993</v>
      </c>
      <c r="B1079" s="42">
        <v>9.64</v>
      </c>
      <c r="C1079" s="42"/>
      <c r="D1079" s="42">
        <v>10.029999999999999</v>
      </c>
      <c r="E1079" s="42"/>
      <c r="F1079" s="42">
        <v>15.28</v>
      </c>
      <c r="H1079" s="12">
        <v>30</v>
      </c>
      <c r="I1079" s="1">
        <v>50</v>
      </c>
      <c r="J1079" s="2">
        <f t="shared" si="250"/>
        <v>25.579283887468044</v>
      </c>
      <c r="K1079" s="2">
        <f t="shared" si="251"/>
        <v>48.084109947643974</v>
      </c>
      <c r="L1079" s="2">
        <f t="shared" si="249"/>
        <v>24.1807923643902</v>
      </c>
      <c r="N1079" s="51"/>
      <c r="O1079" s="51"/>
      <c r="P1079" s="51"/>
      <c r="Q1079" s="2"/>
      <c r="R1079" s="2"/>
      <c r="S1079" s="2"/>
      <c r="T1079" s="2"/>
      <c r="U1079" s="2"/>
      <c r="V1079" s="48"/>
      <c r="W1079" s="2"/>
    </row>
    <row r="1080" spans="1:23" hidden="1" x14ac:dyDescent="0.3">
      <c r="A1080" s="37">
        <v>43994</v>
      </c>
      <c r="B1080" s="42">
        <v>17.78</v>
      </c>
      <c r="C1080" s="42"/>
      <c r="D1080" s="42">
        <v>16.27</v>
      </c>
      <c r="E1080" s="42"/>
      <c r="F1080" s="42">
        <v>18.54</v>
      </c>
      <c r="H1080" s="12">
        <v>30</v>
      </c>
      <c r="I1080" s="1">
        <v>50</v>
      </c>
      <c r="J1080" s="2">
        <f t="shared" si="250"/>
        <v>25.592327365728917</v>
      </c>
      <c r="K1080" s="2">
        <f t="shared" si="251"/>
        <v>48.046387434554958</v>
      </c>
      <c r="L1080" s="2">
        <f t="shared" si="249"/>
        <v>24.206354008225823</v>
      </c>
      <c r="N1080" s="51"/>
      <c r="O1080" s="51"/>
      <c r="P1080" s="51"/>
      <c r="Q1080" s="2"/>
      <c r="R1080" s="2"/>
      <c r="S1080" s="2"/>
      <c r="T1080" s="2"/>
      <c r="U1080" s="2"/>
      <c r="V1080" s="48"/>
      <c r="W1080" s="2"/>
    </row>
    <row r="1081" spans="1:23" hidden="1" x14ac:dyDescent="0.3">
      <c r="A1081" s="37">
        <v>43995</v>
      </c>
      <c r="B1081" s="42">
        <v>12.92</v>
      </c>
      <c r="C1081" s="42"/>
      <c r="D1081" s="42">
        <v>30.02</v>
      </c>
      <c r="E1081" s="42"/>
      <c r="F1081" s="42">
        <v>14.32</v>
      </c>
      <c r="H1081" s="12">
        <v>30</v>
      </c>
      <c r="I1081" s="1">
        <v>50</v>
      </c>
      <c r="J1081" s="2">
        <f t="shared" si="250"/>
        <v>25.575933503836332</v>
      </c>
      <c r="K1081" s="2">
        <f t="shared" si="251"/>
        <v>48.046675392670146</v>
      </c>
      <c r="L1081" s="2">
        <f t="shared" si="249"/>
        <v>24.209367706855957</v>
      </c>
      <c r="N1081" s="51"/>
      <c r="O1081" s="51"/>
      <c r="P1081" s="51"/>
      <c r="Q1081" s="2"/>
      <c r="R1081" s="2"/>
      <c r="S1081" s="2"/>
      <c r="T1081" s="2"/>
      <c r="U1081" s="2"/>
      <c r="V1081" s="48"/>
      <c r="W1081" s="2"/>
    </row>
    <row r="1082" spans="1:23" hidden="1" x14ac:dyDescent="0.3">
      <c r="A1082" s="37">
        <v>43996</v>
      </c>
      <c r="B1082" s="42">
        <v>9.73</v>
      </c>
      <c r="C1082" s="42"/>
      <c r="D1082" s="42">
        <v>16.72</v>
      </c>
      <c r="E1082" s="42"/>
      <c r="F1082" s="42">
        <v>9.24</v>
      </c>
      <c r="H1082" s="12">
        <v>30</v>
      </c>
      <c r="I1082" s="1">
        <v>50</v>
      </c>
      <c r="J1082" s="2">
        <f t="shared" si="250"/>
        <v>25.568286445012799</v>
      </c>
      <c r="K1082" s="2">
        <f t="shared" si="251"/>
        <v>48.001675392670137</v>
      </c>
      <c r="L1082" s="2">
        <f t="shared" si="249"/>
        <v>24.195258117814863</v>
      </c>
      <c r="N1082" s="51"/>
      <c r="O1082" s="51"/>
      <c r="P1082" s="51"/>
      <c r="Q1082" s="2"/>
      <c r="R1082" s="2"/>
      <c r="S1082" s="2"/>
      <c r="T1082" s="2"/>
      <c r="U1082" s="2"/>
      <c r="V1082" s="48"/>
      <c r="W1082" s="2"/>
    </row>
    <row r="1083" spans="1:23" hidden="1" x14ac:dyDescent="0.3">
      <c r="A1083" s="37">
        <v>43997</v>
      </c>
      <c r="B1083" s="42">
        <v>7</v>
      </c>
      <c r="C1083" s="42"/>
      <c r="D1083" s="42">
        <v>37.71</v>
      </c>
      <c r="E1083" s="42"/>
      <c r="F1083" s="42">
        <v>8.86</v>
      </c>
      <c r="H1083" s="12">
        <v>30</v>
      </c>
      <c r="I1083" s="1">
        <v>50</v>
      </c>
      <c r="J1083" s="2">
        <f t="shared" si="250"/>
        <v>25.544424552429682</v>
      </c>
      <c r="K1083" s="2">
        <f t="shared" si="251"/>
        <v>48.027513089005225</v>
      </c>
      <c r="L1083" s="2">
        <f t="shared" si="249"/>
        <v>24.18377866576007</v>
      </c>
      <c r="N1083" s="51"/>
      <c r="O1083" s="51"/>
      <c r="P1083" s="51"/>
      <c r="Q1083" s="2"/>
      <c r="R1083" s="2"/>
      <c r="S1083" s="2"/>
      <c r="T1083" s="2"/>
      <c r="U1083" s="2"/>
      <c r="V1083" s="48"/>
      <c r="W1083" s="2"/>
    </row>
    <row r="1084" spans="1:23" hidden="1" x14ac:dyDescent="0.3">
      <c r="A1084" s="37">
        <v>43998</v>
      </c>
      <c r="B1084" s="42">
        <v>6.57</v>
      </c>
      <c r="C1084" s="42"/>
      <c r="D1084" s="42">
        <v>41.7</v>
      </c>
      <c r="E1084" s="42"/>
      <c r="F1084" s="42">
        <v>8.82</v>
      </c>
      <c r="H1084" s="12">
        <v>30</v>
      </c>
      <c r="I1084" s="1">
        <v>50</v>
      </c>
      <c r="J1084" s="2">
        <f t="shared" si="250"/>
        <v>25.516240409207168</v>
      </c>
      <c r="K1084" s="2">
        <f t="shared" si="251"/>
        <v>48.087382198952866</v>
      </c>
      <c r="L1084" s="2">
        <f t="shared" si="249"/>
        <v>24.179148528773762</v>
      </c>
      <c r="N1084" s="51"/>
      <c r="O1084" s="51"/>
      <c r="P1084" s="51"/>
      <c r="Q1084" s="2"/>
      <c r="R1084" s="2"/>
      <c r="S1084" s="2"/>
      <c r="T1084" s="2"/>
      <c r="U1084" s="2"/>
      <c r="V1084" s="48"/>
      <c r="W1084" s="2"/>
    </row>
    <row r="1085" spans="1:23" hidden="1" x14ac:dyDescent="0.3">
      <c r="A1085" s="37">
        <v>43999</v>
      </c>
      <c r="B1085" s="42">
        <v>10.34</v>
      </c>
      <c r="C1085" s="42"/>
      <c r="D1085" s="42">
        <v>30.68</v>
      </c>
      <c r="E1085" s="42"/>
      <c r="F1085" s="42">
        <v>13.07</v>
      </c>
      <c r="H1085" s="12">
        <v>30</v>
      </c>
      <c r="I1085" s="1">
        <v>50</v>
      </c>
      <c r="J1085" s="2">
        <f t="shared" si="250"/>
        <v>25.482710997442464</v>
      </c>
      <c r="K1085" s="2">
        <f t="shared" si="251"/>
        <v>48.10238219895286</v>
      </c>
      <c r="L1085" s="2">
        <f t="shared" si="249"/>
        <v>24.168381405486091</v>
      </c>
      <c r="N1085" s="51"/>
      <c r="O1085" s="51"/>
      <c r="P1085" s="51"/>
      <c r="Q1085" s="2"/>
      <c r="R1085" s="2"/>
      <c r="S1085" s="2"/>
      <c r="T1085" s="2"/>
      <c r="U1085" s="2"/>
      <c r="V1085" s="48"/>
      <c r="W1085" s="2"/>
    </row>
    <row r="1086" spans="1:23" hidden="1" x14ac:dyDescent="0.3">
      <c r="A1086" s="37">
        <v>44000</v>
      </c>
      <c r="B1086" s="42">
        <v>11.83</v>
      </c>
      <c r="C1086" s="42"/>
      <c r="D1086" s="42">
        <v>12.07</v>
      </c>
      <c r="E1086" s="42"/>
      <c r="F1086" s="42">
        <v>12.52</v>
      </c>
      <c r="H1086" s="12">
        <v>30</v>
      </c>
      <c r="I1086" s="1">
        <v>50</v>
      </c>
      <c r="J1086" s="2">
        <f t="shared" si="250"/>
        <v>25.456598465473153</v>
      </c>
      <c r="K1086" s="2">
        <f t="shared" si="251"/>
        <v>48.068429319371717</v>
      </c>
      <c r="L1086" s="2">
        <f t="shared" si="249"/>
        <v>24.154710172609377</v>
      </c>
      <c r="N1086" s="51"/>
      <c r="O1086" s="51"/>
      <c r="P1086" s="51"/>
      <c r="Q1086" s="2"/>
      <c r="R1086" s="2"/>
      <c r="S1086" s="2"/>
      <c r="T1086" s="2"/>
      <c r="U1086" s="2"/>
      <c r="V1086" s="48"/>
      <c r="W1086" s="2"/>
    </row>
    <row r="1087" spans="1:23" hidden="1" x14ac:dyDescent="0.3">
      <c r="A1087" s="37">
        <v>44001</v>
      </c>
      <c r="B1087" s="42">
        <v>8</v>
      </c>
      <c r="C1087" s="42"/>
      <c r="D1087" s="42">
        <v>26.42</v>
      </c>
      <c r="E1087" s="42"/>
      <c r="F1087" s="42">
        <v>8.43</v>
      </c>
      <c r="H1087" s="12">
        <v>30</v>
      </c>
      <c r="I1087" s="1">
        <v>50</v>
      </c>
      <c r="J1087" s="2">
        <f t="shared" si="250"/>
        <v>25.443785166240414</v>
      </c>
      <c r="K1087" s="2">
        <f t="shared" si="251"/>
        <v>48.076230366492126</v>
      </c>
      <c r="L1087" s="2">
        <f t="shared" si="249"/>
        <v>24.138655378088828</v>
      </c>
      <c r="N1087" s="51"/>
      <c r="O1087" s="51"/>
      <c r="P1087" s="51"/>
      <c r="Q1087" s="2"/>
      <c r="R1087" s="2"/>
      <c r="S1087" s="2"/>
      <c r="T1087" s="2"/>
      <c r="U1087" s="2"/>
      <c r="V1087" s="48"/>
      <c r="W1087" s="2"/>
    </row>
    <row r="1088" spans="1:23" hidden="1" x14ac:dyDescent="0.3">
      <c r="A1088" s="37">
        <v>44002</v>
      </c>
      <c r="B1088" s="42">
        <v>9.25</v>
      </c>
      <c r="C1088" s="42"/>
      <c r="D1088" s="42">
        <v>15.67</v>
      </c>
      <c r="E1088" s="42"/>
      <c r="F1088" s="42">
        <v>10.54</v>
      </c>
      <c r="H1088" s="12">
        <v>30</v>
      </c>
      <c r="I1088" s="1">
        <v>50</v>
      </c>
      <c r="J1088" s="2">
        <f t="shared" si="250"/>
        <v>25.43639386189259</v>
      </c>
      <c r="K1088" s="2">
        <f t="shared" si="251"/>
        <v>47.969895287958096</v>
      </c>
      <c r="L1088" s="2">
        <f t="shared" si="249"/>
        <v>24.136764967129928</v>
      </c>
      <c r="N1088" s="51"/>
      <c r="O1088" s="51"/>
      <c r="P1088" s="51"/>
      <c r="Q1088" s="2"/>
      <c r="R1088" s="2"/>
      <c r="S1088" s="2"/>
      <c r="T1088" s="2"/>
      <c r="U1088" s="2"/>
      <c r="V1088" s="48"/>
      <c r="W1088" s="2"/>
    </row>
    <row r="1089" spans="1:23" hidden="1" x14ac:dyDescent="0.3">
      <c r="A1089" s="37">
        <v>44003</v>
      </c>
      <c r="B1089" s="42">
        <v>6.92</v>
      </c>
      <c r="C1089" s="42"/>
      <c r="D1089" s="42">
        <v>19.68</v>
      </c>
      <c r="E1089" s="42"/>
      <c r="F1089" s="42">
        <v>8.23</v>
      </c>
      <c r="H1089" s="12">
        <v>30</v>
      </c>
      <c r="I1089" s="1">
        <v>50</v>
      </c>
      <c r="J1089" s="2">
        <f t="shared" si="250"/>
        <v>25.424117647058832</v>
      </c>
      <c r="K1089" s="2">
        <f t="shared" si="251"/>
        <v>47.864031413612537</v>
      </c>
      <c r="L1089" s="2">
        <f t="shared" si="249"/>
        <v>24.11558688493815</v>
      </c>
      <c r="N1089" s="51"/>
      <c r="O1089" s="51"/>
      <c r="P1089" s="51"/>
      <c r="Q1089" s="2"/>
      <c r="R1089" s="2"/>
      <c r="S1089" s="2"/>
      <c r="T1089" s="2"/>
      <c r="U1089" s="2"/>
      <c r="V1089" s="48"/>
      <c r="W1089" s="2"/>
    </row>
    <row r="1090" spans="1:23" hidden="1" x14ac:dyDescent="0.3">
      <c r="A1090" s="37">
        <v>44004</v>
      </c>
      <c r="B1090" s="42">
        <v>5.72</v>
      </c>
      <c r="C1090" s="42"/>
      <c r="D1090" s="42">
        <v>21.52</v>
      </c>
      <c r="E1090" s="42"/>
      <c r="F1090" s="42">
        <v>6.55</v>
      </c>
      <c r="H1090" s="12">
        <v>30</v>
      </c>
      <c r="I1090" s="1">
        <v>50</v>
      </c>
      <c r="J1090" s="2">
        <f t="shared" si="250"/>
        <v>25.403682864450133</v>
      </c>
      <c r="K1090" s="2">
        <f t="shared" si="251"/>
        <v>47.802853403141341</v>
      </c>
      <c r="L1090" s="2">
        <f t="shared" si="249"/>
        <v>24.086490994527182</v>
      </c>
      <c r="N1090" s="51"/>
      <c r="O1090" s="51"/>
      <c r="P1090" s="51"/>
      <c r="Q1090" s="2"/>
      <c r="R1090" s="2"/>
      <c r="S1090" s="2"/>
      <c r="T1090" s="2"/>
      <c r="U1090" s="2"/>
      <c r="V1090" s="48"/>
      <c r="W1090" s="2"/>
    </row>
    <row r="1091" spans="1:23" hidden="1" x14ac:dyDescent="0.3">
      <c r="A1091" s="37">
        <v>44005</v>
      </c>
      <c r="B1091" s="42">
        <v>4.07</v>
      </c>
      <c r="C1091" s="42"/>
      <c r="D1091" s="42">
        <v>20.45</v>
      </c>
      <c r="E1091" s="42"/>
      <c r="F1091" s="42">
        <v>4.8600000000000003</v>
      </c>
      <c r="H1091" s="12">
        <v>30</v>
      </c>
      <c r="I1091" s="1">
        <v>50</v>
      </c>
      <c r="J1091" s="2">
        <f t="shared" si="250"/>
        <v>25.351739130434783</v>
      </c>
      <c r="K1091" s="2">
        <f t="shared" si="251"/>
        <v>47.749371727748681</v>
      </c>
      <c r="L1091" s="2">
        <f t="shared" si="249"/>
        <v>24.051586884938146</v>
      </c>
      <c r="N1091" s="51"/>
      <c r="O1091" s="51"/>
      <c r="P1091" s="51"/>
      <c r="Q1091" s="2"/>
      <c r="R1091" s="2"/>
      <c r="S1091" s="2"/>
      <c r="T1091" s="2"/>
      <c r="U1091" s="2"/>
      <c r="V1091" s="48"/>
      <c r="W1091" s="2"/>
    </row>
    <row r="1092" spans="1:23" hidden="1" x14ac:dyDescent="0.3">
      <c r="A1092" s="37">
        <v>44006</v>
      </c>
      <c r="B1092" s="42">
        <v>4.3899999999999997</v>
      </c>
      <c r="C1092" s="42"/>
      <c r="D1092" s="42">
        <v>25.19</v>
      </c>
      <c r="E1092" s="42"/>
      <c r="F1092" s="42">
        <v>5.41</v>
      </c>
      <c r="H1092" s="12">
        <v>30</v>
      </c>
      <c r="I1092" s="1">
        <v>50</v>
      </c>
      <c r="J1092" s="2">
        <f t="shared" si="250"/>
        <v>25.324884910485935</v>
      </c>
      <c r="K1092" s="2">
        <f t="shared" si="251"/>
        <v>47.701858638743438</v>
      </c>
      <c r="L1092" s="2">
        <f t="shared" si="249"/>
        <v>24.011888254801157</v>
      </c>
      <c r="N1092" s="51"/>
      <c r="O1092" s="51"/>
      <c r="P1092" s="51"/>
      <c r="Q1092" s="2"/>
      <c r="R1092" s="2"/>
      <c r="S1092" s="2"/>
      <c r="T1092" s="2"/>
      <c r="U1092" s="2"/>
      <c r="V1092" s="48"/>
      <c r="W1092" s="2"/>
    </row>
    <row r="1093" spans="1:23" hidden="1" x14ac:dyDescent="0.3">
      <c r="A1093" s="37">
        <v>44007</v>
      </c>
      <c r="B1093" s="42">
        <v>3.21</v>
      </c>
      <c r="C1093" s="42"/>
      <c r="D1093" s="42">
        <v>40.747999999999998</v>
      </c>
      <c r="E1093" s="42"/>
      <c r="F1093" s="42">
        <v>5.6</v>
      </c>
      <c r="H1093" s="12">
        <v>30</v>
      </c>
      <c r="I1093" s="1">
        <v>50</v>
      </c>
      <c r="J1093" s="2">
        <f t="shared" si="250"/>
        <v>25.295396419437335</v>
      </c>
      <c r="K1093" s="2">
        <f t="shared" si="251"/>
        <v>47.696539267015694</v>
      </c>
      <c r="L1093" s="2">
        <f t="shared" si="249"/>
        <v>23.98027181644499</v>
      </c>
      <c r="N1093" s="51"/>
      <c r="O1093" s="51"/>
      <c r="P1093" s="51"/>
      <c r="Q1093" s="2"/>
      <c r="R1093" s="2"/>
      <c r="S1093" s="2"/>
      <c r="T1093" s="2"/>
      <c r="U1093" s="2"/>
      <c r="V1093" s="48"/>
      <c r="W1093" s="2"/>
    </row>
    <row r="1094" spans="1:23" hidden="1" x14ac:dyDescent="0.3">
      <c r="A1094" s="37">
        <v>44008</v>
      </c>
      <c r="B1094" s="42">
        <v>5.52</v>
      </c>
      <c r="C1094" s="42"/>
      <c r="D1094" s="42">
        <v>25.81</v>
      </c>
      <c r="E1094" s="42"/>
      <c r="F1094" s="42">
        <v>10.07</v>
      </c>
      <c r="H1094" s="12">
        <v>30</v>
      </c>
      <c r="I1094" s="1">
        <v>50</v>
      </c>
      <c r="J1094" s="2">
        <f t="shared" si="250"/>
        <v>25.27015345268542</v>
      </c>
      <c r="K1094" s="2">
        <f t="shared" si="251"/>
        <v>47.619261780104708</v>
      </c>
      <c r="L1094" s="2">
        <f t="shared" si="249"/>
        <v>23.948189624664167</v>
      </c>
      <c r="N1094" s="51"/>
      <c r="O1094" s="51"/>
      <c r="P1094" s="51"/>
      <c r="Q1094" s="2"/>
      <c r="R1094" s="2"/>
      <c r="S1094" s="2"/>
      <c r="T1094" s="2"/>
      <c r="U1094" s="2"/>
      <c r="V1094" s="48"/>
      <c r="W1094" s="2"/>
    </row>
    <row r="1095" spans="1:23" hidden="1" x14ac:dyDescent="0.3">
      <c r="A1095" s="37">
        <v>44009</v>
      </c>
      <c r="B1095" s="42">
        <v>10.44</v>
      </c>
      <c r="C1095" s="42"/>
      <c r="D1095" s="42">
        <v>25.66</v>
      </c>
      <c r="E1095" s="42"/>
      <c r="F1095" s="42">
        <v>15.88</v>
      </c>
      <c r="H1095" s="12">
        <v>30</v>
      </c>
      <c r="I1095" s="1">
        <v>50</v>
      </c>
      <c r="J1095" s="2">
        <f t="shared" si="250"/>
        <v>25.256035805626599</v>
      </c>
      <c r="K1095" s="2">
        <f t="shared" si="251"/>
        <v>47.472743455497366</v>
      </c>
      <c r="L1095" s="2">
        <f t="shared" si="249"/>
        <v>23.931943049321699</v>
      </c>
      <c r="N1095" s="51"/>
      <c r="O1095" s="51"/>
      <c r="P1095" s="51"/>
      <c r="Q1095" s="2"/>
      <c r="R1095" s="2"/>
      <c r="S1095" s="2"/>
      <c r="T1095" s="2"/>
      <c r="U1095" s="2"/>
      <c r="V1095" s="48"/>
      <c r="W1095" s="2"/>
    </row>
    <row r="1096" spans="1:23" hidden="1" x14ac:dyDescent="0.3">
      <c r="A1096" s="37">
        <v>44010</v>
      </c>
      <c r="B1096" s="42">
        <v>10.75</v>
      </c>
      <c r="C1096" s="42"/>
      <c r="D1096" s="42">
        <v>32.130000000000003</v>
      </c>
      <c r="E1096" s="42"/>
      <c r="F1096" s="42">
        <v>15.34</v>
      </c>
      <c r="H1096" s="12">
        <v>30</v>
      </c>
      <c r="I1096" s="1">
        <v>50</v>
      </c>
      <c r="J1096" s="2">
        <f t="shared" si="250"/>
        <v>25.253196930946292</v>
      </c>
      <c r="K1096" s="2">
        <f t="shared" si="251"/>
        <v>47.325544502617774</v>
      </c>
      <c r="L1096" s="2">
        <f t="shared" si="249"/>
        <v>23.939422501376498</v>
      </c>
      <c r="N1096" s="51"/>
      <c r="O1096" s="51"/>
      <c r="P1096" s="51"/>
      <c r="Q1096" s="2"/>
      <c r="R1096" s="2"/>
      <c r="S1096" s="2"/>
      <c r="T1096" s="2"/>
      <c r="U1096" s="2"/>
      <c r="V1096" s="48"/>
      <c r="W1096" s="2"/>
    </row>
    <row r="1097" spans="1:23" hidden="1" x14ac:dyDescent="0.3">
      <c r="A1097" s="37">
        <v>44011</v>
      </c>
      <c r="B1097" s="42">
        <v>7.54</v>
      </c>
      <c r="C1097" s="42"/>
      <c r="D1097" s="42">
        <v>20.53</v>
      </c>
      <c r="E1097" s="42"/>
      <c r="F1097" s="42">
        <v>7.5</v>
      </c>
      <c r="H1097" s="12">
        <v>30</v>
      </c>
      <c r="I1097" s="1">
        <v>50</v>
      </c>
      <c r="J1097" s="2">
        <f t="shared" si="250"/>
        <v>25.232864450127881</v>
      </c>
      <c r="K1097" s="2">
        <f t="shared" si="251"/>
        <v>47.095204188481645</v>
      </c>
      <c r="L1097" s="2">
        <f t="shared" si="249"/>
        <v>23.927203323294307</v>
      </c>
      <c r="N1097" s="51"/>
      <c r="O1097" s="51"/>
      <c r="P1097" s="51"/>
      <c r="Q1097" s="2"/>
      <c r="R1097" s="2"/>
      <c r="S1097" s="2"/>
      <c r="T1097" s="2"/>
      <c r="U1097" s="2"/>
      <c r="V1097" s="48"/>
      <c r="W1097" s="2"/>
    </row>
    <row r="1098" spans="1:23" hidden="1" x14ac:dyDescent="0.3">
      <c r="A1098" s="37">
        <v>44012</v>
      </c>
      <c r="B1098" s="42">
        <v>6.66</v>
      </c>
      <c r="C1098" s="42"/>
      <c r="D1098" s="42">
        <v>24.91</v>
      </c>
      <c r="E1098" s="42"/>
      <c r="F1098" s="42">
        <v>10.64</v>
      </c>
      <c r="H1098" s="12">
        <v>30</v>
      </c>
      <c r="I1098" s="1">
        <v>50</v>
      </c>
      <c r="J1098" s="2">
        <f t="shared" si="250"/>
        <v>25.228516624040921</v>
      </c>
      <c r="K1098" s="2">
        <f t="shared" si="251"/>
        <v>47.016068062827195</v>
      </c>
      <c r="L1098" s="2">
        <f t="shared" si="249"/>
        <v>23.926025241102522</v>
      </c>
      <c r="N1098" s="51"/>
      <c r="O1098" s="51"/>
      <c r="P1098" s="51"/>
      <c r="Q1098" s="2"/>
      <c r="R1098" s="2"/>
      <c r="S1098" s="2"/>
      <c r="T1098" s="2"/>
      <c r="U1098" s="2"/>
      <c r="V1098" s="48"/>
      <c r="W1098" s="2"/>
    </row>
    <row r="1099" spans="1:23" hidden="1" x14ac:dyDescent="0.3">
      <c r="A1099" s="37">
        <v>44013</v>
      </c>
      <c r="B1099" s="42">
        <v>8.2799999999999994</v>
      </c>
      <c r="C1099" s="42"/>
      <c r="D1099" s="42">
        <v>94.12</v>
      </c>
      <c r="E1099" s="42"/>
      <c r="F1099" s="42">
        <v>16.420000000000002</v>
      </c>
      <c r="H1099" s="12">
        <v>30</v>
      </c>
      <c r="I1099" s="1">
        <v>50</v>
      </c>
      <c r="J1099" s="2">
        <f t="shared" si="250"/>
        <v>25.227442455242972</v>
      </c>
      <c r="K1099" s="2">
        <f t="shared" si="251"/>
        <v>47.084759162303641</v>
      </c>
      <c r="L1099" s="2">
        <f t="shared" si="249"/>
        <v>23.943806063020329</v>
      </c>
      <c r="N1099" s="51"/>
      <c r="O1099" s="51"/>
      <c r="P1099" s="51"/>
      <c r="Q1099" s="2"/>
      <c r="R1099" s="2"/>
      <c r="S1099" s="2"/>
      <c r="T1099" s="2"/>
      <c r="U1099" s="2"/>
      <c r="V1099" s="48"/>
      <c r="W1099" s="2"/>
    </row>
    <row r="1100" spans="1:23" hidden="1" x14ac:dyDescent="0.3">
      <c r="A1100" s="37">
        <v>44014</v>
      </c>
      <c r="B1100" s="42">
        <v>9.81</v>
      </c>
      <c r="C1100" s="42"/>
      <c r="D1100" s="42">
        <v>85.53</v>
      </c>
      <c r="E1100" s="42"/>
      <c r="F1100" s="42">
        <v>16.29</v>
      </c>
      <c r="H1100" s="12">
        <v>30</v>
      </c>
      <c r="I1100" s="1">
        <v>50</v>
      </c>
      <c r="J1100" s="2">
        <f t="shared" si="250"/>
        <v>25.205601023017906</v>
      </c>
      <c r="K1100" s="2">
        <f t="shared" si="251"/>
        <v>47.186696335078516</v>
      </c>
      <c r="L1100" s="2">
        <f t="shared" si="249"/>
        <v>23.934573186308004</v>
      </c>
      <c r="N1100" s="51"/>
      <c r="O1100" s="51"/>
      <c r="P1100" s="51"/>
      <c r="Q1100" s="2"/>
      <c r="R1100" s="2"/>
      <c r="S1100" s="2"/>
      <c r="T1100" s="2"/>
      <c r="U1100" s="2"/>
      <c r="V1100" s="48"/>
      <c r="W1100" s="2"/>
    </row>
    <row r="1101" spans="1:23" hidden="1" x14ac:dyDescent="0.3">
      <c r="A1101" s="37">
        <v>44015</v>
      </c>
      <c r="B1101" s="42">
        <v>10.050000000000001</v>
      </c>
      <c r="C1101" s="42"/>
      <c r="D1101" s="42">
        <v>53.83</v>
      </c>
      <c r="E1101" s="42"/>
      <c r="F1101" s="42">
        <v>19.010000000000002</v>
      </c>
      <c r="H1101" s="12">
        <v>30</v>
      </c>
      <c r="I1101" s="1">
        <v>50</v>
      </c>
      <c r="J1101" s="2">
        <f t="shared" si="250"/>
        <v>25.163989769820972</v>
      </c>
      <c r="K1101" s="2">
        <f t="shared" si="251"/>
        <v>47.248293193717252</v>
      </c>
      <c r="L1101" s="2">
        <f t="shared" si="249"/>
        <v>23.926600583568277</v>
      </c>
      <c r="N1101" s="51"/>
      <c r="O1101" s="51"/>
      <c r="P1101" s="51"/>
      <c r="Q1101" s="2"/>
      <c r="R1101" s="2"/>
      <c r="S1101" s="2"/>
      <c r="T1101" s="2"/>
      <c r="U1101" s="2"/>
      <c r="V1101" s="48"/>
      <c r="W1101" s="2"/>
    </row>
    <row r="1102" spans="1:23" hidden="1" x14ac:dyDescent="0.3">
      <c r="A1102" s="37">
        <v>44016</v>
      </c>
      <c r="B1102" s="42">
        <v>5.15</v>
      </c>
      <c r="C1102" s="42"/>
      <c r="D1102" s="42">
        <v>20.84</v>
      </c>
      <c r="E1102" s="42"/>
      <c r="F1102" s="42">
        <v>8.36</v>
      </c>
      <c r="H1102" s="12">
        <v>30</v>
      </c>
      <c r="I1102" s="1">
        <v>50</v>
      </c>
      <c r="J1102" s="2">
        <f t="shared" si="250"/>
        <v>25.159309462915605</v>
      </c>
      <c r="K1102" s="2">
        <f t="shared" si="251"/>
        <v>47.213136125654437</v>
      </c>
      <c r="L1102" s="2">
        <f t="shared" si="249"/>
        <v>23.853532090417588</v>
      </c>
      <c r="N1102" s="51"/>
      <c r="O1102" s="51"/>
      <c r="P1102" s="51"/>
      <c r="Q1102" s="2"/>
      <c r="R1102" s="2"/>
      <c r="S1102" s="2"/>
      <c r="T1102" s="2"/>
      <c r="U1102" s="2"/>
      <c r="V1102" s="48"/>
      <c r="W1102" s="2"/>
    </row>
    <row r="1103" spans="1:23" hidden="1" x14ac:dyDescent="0.3">
      <c r="A1103" s="37">
        <v>44017</v>
      </c>
      <c r="B1103" s="42">
        <v>3.96</v>
      </c>
      <c r="C1103" s="42"/>
      <c r="D1103" s="42">
        <v>17.91</v>
      </c>
      <c r="E1103" s="42"/>
      <c r="F1103" s="42">
        <v>7.39</v>
      </c>
      <c r="H1103" s="12">
        <v>30</v>
      </c>
      <c r="I1103" s="1">
        <v>50</v>
      </c>
      <c r="J1103" s="2">
        <f t="shared" si="250"/>
        <v>25.146726342710995</v>
      </c>
      <c r="K1103" s="2">
        <f t="shared" si="251"/>
        <v>47.188371727748667</v>
      </c>
      <c r="L1103" s="2">
        <f t="shared" si="249"/>
        <v>23.808549762301691</v>
      </c>
      <c r="N1103" s="51"/>
      <c r="O1103" s="51"/>
      <c r="P1103" s="51"/>
      <c r="Q1103" s="2"/>
      <c r="R1103" s="2"/>
      <c r="S1103" s="2"/>
      <c r="T1103" s="2"/>
      <c r="U1103" s="2"/>
      <c r="V1103" s="48"/>
      <c r="W1103" s="2"/>
    </row>
    <row r="1104" spans="1:23" hidden="1" x14ac:dyDescent="0.3">
      <c r="A1104" s="37">
        <v>44018</v>
      </c>
      <c r="B1104" s="42">
        <v>7.9</v>
      </c>
      <c r="C1104" s="42"/>
      <c r="D1104" s="42">
        <v>16.72</v>
      </c>
      <c r="E1104" s="42"/>
      <c r="F1104" s="42">
        <v>9.39</v>
      </c>
      <c r="H1104" s="12">
        <v>30</v>
      </c>
      <c r="I1104" s="1">
        <v>50</v>
      </c>
      <c r="J1104" s="2">
        <f t="shared" si="250"/>
        <v>25.133785166240404</v>
      </c>
      <c r="K1104" s="2">
        <f t="shared" si="251"/>
        <v>47.187429319371702</v>
      </c>
      <c r="L1104" s="2">
        <f t="shared" si="249"/>
        <v>23.769262160769532</v>
      </c>
      <c r="N1104" s="51"/>
      <c r="O1104" s="51"/>
      <c r="P1104" s="51"/>
      <c r="Q1104" s="2"/>
      <c r="R1104" s="2"/>
      <c r="S1104" s="2"/>
      <c r="T1104" s="2"/>
      <c r="U1104" s="2"/>
      <c r="V1104" s="48"/>
      <c r="W1104" s="2"/>
    </row>
    <row r="1105" spans="1:23" hidden="1" x14ac:dyDescent="0.3">
      <c r="A1105" s="37">
        <v>44019</v>
      </c>
      <c r="B1105" s="42">
        <v>14.73</v>
      </c>
      <c r="C1105" s="42"/>
      <c r="D1105" s="42">
        <v>22.86</v>
      </c>
      <c r="E1105" s="42"/>
      <c r="F1105" s="42">
        <v>14.16</v>
      </c>
      <c r="H1105" s="12">
        <v>30</v>
      </c>
      <c r="I1105" s="1">
        <v>50</v>
      </c>
      <c r="J1105" s="2">
        <f t="shared" si="250"/>
        <v>25.149514066496156</v>
      </c>
      <c r="K1105" s="2">
        <f t="shared" si="251"/>
        <v>47.168895287958087</v>
      </c>
      <c r="L1105" s="2">
        <f t="shared" si="249"/>
        <v>23.780324831069262</v>
      </c>
      <c r="N1105" s="51"/>
      <c r="O1105" s="51"/>
      <c r="P1105" s="51"/>
      <c r="Q1105" s="2"/>
      <c r="R1105" s="2"/>
      <c r="S1105" s="2"/>
      <c r="T1105" s="2"/>
      <c r="U1105" s="2"/>
      <c r="V1105" s="48"/>
      <c r="W1105" s="2"/>
    </row>
    <row r="1106" spans="1:23" hidden="1" x14ac:dyDescent="0.3">
      <c r="A1106" s="37">
        <v>44020</v>
      </c>
      <c r="B1106" s="42">
        <v>6.99</v>
      </c>
      <c r="C1106" s="42"/>
      <c r="D1106" s="42">
        <v>8.67</v>
      </c>
      <c r="E1106" s="42"/>
      <c r="F1106" s="42">
        <v>8.0399999999999991</v>
      </c>
      <c r="H1106" s="12">
        <v>30</v>
      </c>
      <c r="I1106" s="1">
        <v>50</v>
      </c>
      <c r="J1106" s="2">
        <f t="shared" si="250"/>
        <v>25.12764705882352</v>
      </c>
      <c r="K1106" s="2">
        <f t="shared" si="251"/>
        <v>47.123057591623002</v>
      </c>
      <c r="L1106" s="2">
        <f t="shared" si="249"/>
        <v>23.763594585837655</v>
      </c>
      <c r="N1106" s="51"/>
      <c r="O1106" s="51"/>
      <c r="P1106" s="51"/>
      <c r="Q1106" s="2"/>
      <c r="R1106" s="2"/>
      <c r="S1106" s="2"/>
      <c r="T1106" s="2"/>
      <c r="U1106" s="2"/>
      <c r="V1106" s="48"/>
      <c r="W1106" s="2"/>
    </row>
    <row r="1107" spans="1:23" hidden="1" x14ac:dyDescent="0.3">
      <c r="A1107" s="37">
        <v>44021</v>
      </c>
      <c r="B1107" s="42">
        <v>13.26</v>
      </c>
      <c r="C1107" s="42"/>
      <c r="D1107" s="42">
        <v>24.94</v>
      </c>
      <c r="E1107" s="42"/>
      <c r="F1107" s="42">
        <v>13.03</v>
      </c>
      <c r="H1107" s="12">
        <v>30</v>
      </c>
      <c r="I1107" s="1">
        <v>50</v>
      </c>
      <c r="J1107" s="2">
        <f t="shared" si="250"/>
        <v>25.112506393861889</v>
      </c>
      <c r="K1107" s="2">
        <f t="shared" si="251"/>
        <v>47.112900523560171</v>
      </c>
      <c r="L1107" s="2">
        <f t="shared" si="249"/>
        <v>23.76343109809924</v>
      </c>
      <c r="N1107" s="51"/>
      <c r="O1107" s="51"/>
      <c r="P1107" s="51"/>
      <c r="Q1107" s="2"/>
      <c r="R1107" s="2"/>
      <c r="S1107" s="2"/>
      <c r="T1107" s="2"/>
      <c r="U1107" s="2"/>
      <c r="V1107" s="48"/>
      <c r="W1107" s="2"/>
    </row>
    <row r="1108" spans="1:23" hidden="1" x14ac:dyDescent="0.3">
      <c r="A1108" s="37">
        <v>44022</v>
      </c>
      <c r="B1108" s="42">
        <v>15.33</v>
      </c>
      <c r="C1108" s="42"/>
      <c r="D1108" s="42">
        <v>26.6</v>
      </c>
      <c r="E1108" s="42"/>
      <c r="F1108" s="42">
        <v>17.3</v>
      </c>
      <c r="H1108" s="12">
        <v>30</v>
      </c>
      <c r="I1108" s="1">
        <v>50</v>
      </c>
      <c r="J1108" s="2">
        <f t="shared" si="250"/>
        <v>25.128695652173906</v>
      </c>
      <c r="K1108" s="2">
        <f t="shared" si="251"/>
        <v>47.133895287958069</v>
      </c>
      <c r="L1108" s="2">
        <f t="shared" si="249"/>
        <v>23.783267610360816</v>
      </c>
      <c r="N1108" s="51"/>
      <c r="O1108" s="51"/>
      <c r="P1108" s="51"/>
      <c r="Q1108" s="2"/>
      <c r="R1108" s="2"/>
      <c r="S1108" s="2"/>
      <c r="T1108" s="2"/>
      <c r="U1108" s="2"/>
      <c r="V1108" s="48"/>
      <c r="W1108" s="2"/>
    </row>
    <row r="1109" spans="1:23" hidden="1" x14ac:dyDescent="0.3">
      <c r="A1109" s="37">
        <v>44023</v>
      </c>
      <c r="B1109" s="42">
        <v>7.44</v>
      </c>
      <c r="C1109" s="42"/>
      <c r="D1109" s="42">
        <v>17.86</v>
      </c>
      <c r="E1109" s="42"/>
      <c r="F1109" s="42">
        <v>9.34</v>
      </c>
      <c r="H1109" s="12">
        <v>30</v>
      </c>
      <c r="I1109" s="1">
        <v>50</v>
      </c>
      <c r="J1109" s="2">
        <f t="shared" si="250"/>
        <v>25.126163682864444</v>
      </c>
      <c r="K1109" s="2">
        <f t="shared" si="251"/>
        <v>47.091722513088968</v>
      </c>
      <c r="L1109" s="2">
        <f t="shared" si="249"/>
        <v>23.783240362404417</v>
      </c>
      <c r="N1109" s="51"/>
      <c r="O1109" s="51"/>
      <c r="P1109" s="51"/>
      <c r="Q1109" s="2"/>
      <c r="R1109" s="2"/>
      <c r="S1109" s="2"/>
      <c r="T1109" s="2"/>
      <c r="U1109" s="2"/>
      <c r="V1109" s="48"/>
      <c r="W1109" s="2"/>
    </row>
    <row r="1110" spans="1:23" hidden="1" x14ac:dyDescent="0.3">
      <c r="A1110" s="37">
        <v>44024</v>
      </c>
      <c r="B1110" s="42">
        <v>4.68</v>
      </c>
      <c r="C1110" s="42"/>
      <c r="D1110" s="42">
        <v>14.78</v>
      </c>
      <c r="E1110" s="42"/>
      <c r="F1110" s="42">
        <v>5.71</v>
      </c>
      <c r="H1110" s="12">
        <v>30</v>
      </c>
      <c r="I1110" s="1">
        <v>50</v>
      </c>
      <c r="J1110" s="2">
        <f t="shared" si="250"/>
        <v>25.107979539641939</v>
      </c>
      <c r="K1110" s="2">
        <f t="shared" si="251"/>
        <v>47.012691099476399</v>
      </c>
      <c r="L1110" s="2">
        <f t="shared" si="249"/>
        <v>23.765447446873079</v>
      </c>
      <c r="N1110" s="51"/>
      <c r="O1110" s="51"/>
      <c r="P1110" s="51"/>
      <c r="Q1110" s="2"/>
      <c r="R1110" s="2"/>
      <c r="S1110" s="2"/>
      <c r="T1110" s="2"/>
      <c r="U1110" s="2"/>
      <c r="V1110" s="48"/>
      <c r="W1110" s="2"/>
    </row>
    <row r="1111" spans="1:23" hidden="1" x14ac:dyDescent="0.3">
      <c r="A1111" s="37">
        <v>44025</v>
      </c>
      <c r="B1111" s="42">
        <v>4.95</v>
      </c>
      <c r="C1111" s="42"/>
      <c r="D1111" s="42">
        <v>15.02</v>
      </c>
      <c r="E1111" s="42"/>
      <c r="F1111" s="42">
        <v>6.07</v>
      </c>
      <c r="H1111" s="12">
        <v>30</v>
      </c>
      <c r="I1111" s="1">
        <v>50</v>
      </c>
      <c r="J1111" s="2">
        <f t="shared" si="250"/>
        <v>25.082659846547308</v>
      </c>
      <c r="K1111" s="2">
        <f t="shared" si="251"/>
        <v>46.85913089005232</v>
      </c>
      <c r="L1111" s="2">
        <f t="shared" si="249"/>
        <v>23.75373082561967</v>
      </c>
      <c r="N1111" s="51"/>
      <c r="O1111" s="51"/>
      <c r="P1111" s="51"/>
      <c r="Q1111" s="2"/>
      <c r="R1111" s="2"/>
      <c r="S1111" s="2"/>
      <c r="T1111" s="2"/>
      <c r="U1111" s="2"/>
      <c r="V1111" s="48"/>
      <c r="W1111" s="2"/>
    </row>
    <row r="1112" spans="1:23" hidden="1" x14ac:dyDescent="0.3">
      <c r="A1112" s="37">
        <v>44026</v>
      </c>
      <c r="B1112" s="42">
        <v>8.5500000000000007</v>
      </c>
      <c r="C1112" s="42"/>
      <c r="D1112" s="42">
        <v>17.96</v>
      </c>
      <c r="E1112" s="42"/>
      <c r="F1112" s="42">
        <v>6.36</v>
      </c>
      <c r="H1112" s="12">
        <v>30</v>
      </c>
      <c r="I1112" s="1">
        <v>50</v>
      </c>
      <c r="J1112" s="2">
        <f t="shared" si="250"/>
        <v>25.069462915601019</v>
      </c>
      <c r="K1112" s="2">
        <f t="shared" si="251"/>
        <v>46.735963350785298</v>
      </c>
      <c r="L1112" s="2">
        <f t="shared" si="249"/>
        <v>23.730978782022941</v>
      </c>
      <c r="N1112" s="51"/>
      <c r="O1112" s="51"/>
      <c r="P1112" s="51"/>
      <c r="Q1112" s="2"/>
      <c r="R1112" s="2"/>
      <c r="S1112" s="2"/>
      <c r="T1112" s="2"/>
      <c r="U1112" s="2"/>
      <c r="V1112" s="48"/>
      <c r="W1112" s="2"/>
    </row>
    <row r="1113" spans="1:23" hidden="1" x14ac:dyDescent="0.3">
      <c r="A1113" s="37">
        <v>44027</v>
      </c>
      <c r="B1113" s="42">
        <v>12.31</v>
      </c>
      <c r="C1113" s="42"/>
      <c r="D1113" s="42">
        <v>37.450000000000003</v>
      </c>
      <c r="E1113" s="42"/>
      <c r="F1113" s="42">
        <v>11.38</v>
      </c>
      <c r="H1113" s="12">
        <v>30</v>
      </c>
      <c r="I1113" s="1">
        <v>50</v>
      </c>
      <c r="J1113" s="2">
        <f t="shared" si="250"/>
        <v>25.073657289002551</v>
      </c>
      <c r="K1113" s="2">
        <f t="shared" si="251"/>
        <v>46.758921465968555</v>
      </c>
      <c r="L1113" s="2">
        <f t="shared" si="249"/>
        <v>23.729507392377162</v>
      </c>
      <c r="N1113" s="51"/>
      <c r="O1113" s="51"/>
      <c r="P1113" s="51"/>
      <c r="Q1113" s="2"/>
      <c r="R1113" s="2"/>
      <c r="S1113" s="2"/>
      <c r="T1113" s="2"/>
      <c r="U1113" s="2"/>
      <c r="V1113" s="48"/>
      <c r="W1113" s="2"/>
    </row>
    <row r="1114" spans="1:23" hidden="1" x14ac:dyDescent="0.3">
      <c r="A1114" s="37">
        <v>44028</v>
      </c>
      <c r="B1114" s="42">
        <v>9.61</v>
      </c>
      <c r="C1114" s="42"/>
      <c r="D1114" s="42">
        <v>36.24</v>
      </c>
      <c r="E1114" s="42"/>
      <c r="F1114" s="42">
        <v>9.6999999999999993</v>
      </c>
      <c r="H1114" s="12">
        <v>30</v>
      </c>
      <c r="I1114" s="1">
        <v>50</v>
      </c>
      <c r="J1114" s="2">
        <f t="shared" si="250"/>
        <v>25.055089514066488</v>
      </c>
      <c r="K1114" s="2">
        <f t="shared" si="251"/>
        <v>46.788424083769605</v>
      </c>
      <c r="L1114" s="2">
        <f t="shared" si="249"/>
        <v>23.71833573025182</v>
      </c>
      <c r="N1114" s="51"/>
      <c r="O1114" s="51"/>
      <c r="P1114" s="51"/>
      <c r="Q1114" s="2"/>
      <c r="R1114" s="2"/>
      <c r="S1114" s="2"/>
      <c r="T1114" s="2"/>
      <c r="U1114" s="2"/>
      <c r="V1114" s="48"/>
      <c r="W1114" s="2"/>
    </row>
    <row r="1115" spans="1:23" hidden="1" x14ac:dyDescent="0.3">
      <c r="A1115" s="37">
        <v>44029</v>
      </c>
      <c r="B1115" s="42">
        <v>13.28</v>
      </c>
      <c r="C1115" s="42"/>
      <c r="D1115" s="42">
        <v>26.13</v>
      </c>
      <c r="E1115" s="42"/>
      <c r="F1115" s="42">
        <v>15.79</v>
      </c>
      <c r="H1115" s="12">
        <v>30</v>
      </c>
      <c r="I1115" s="1">
        <v>50</v>
      </c>
      <c r="J1115" s="2">
        <f t="shared" si="250"/>
        <v>25.038618925831198</v>
      </c>
      <c r="K1115" s="2">
        <f t="shared" si="251"/>
        <v>46.779209424083739</v>
      </c>
      <c r="L1115" s="2">
        <f t="shared" si="249"/>
        <v>23.717927010905772</v>
      </c>
      <c r="N1115" s="51"/>
      <c r="O1115" s="51"/>
      <c r="P1115" s="51"/>
      <c r="Q1115" s="2"/>
      <c r="R1115" s="2"/>
      <c r="S1115" s="2"/>
      <c r="T1115" s="2"/>
      <c r="U1115" s="2"/>
      <c r="V1115" s="48"/>
      <c r="W1115" s="2"/>
    </row>
    <row r="1116" spans="1:23" hidden="1" x14ac:dyDescent="0.3">
      <c r="A1116" s="37">
        <v>44030</v>
      </c>
      <c r="B1116" s="42">
        <v>9.91</v>
      </c>
      <c r="C1116" s="42"/>
      <c r="D1116" s="42">
        <v>9.02</v>
      </c>
      <c r="E1116" s="42"/>
      <c r="F1116" s="42">
        <v>9.3800000000000008</v>
      </c>
      <c r="H1116" s="12">
        <v>30</v>
      </c>
      <c r="I1116" s="1">
        <v>50</v>
      </c>
      <c r="J1116" s="2">
        <f t="shared" si="250"/>
        <v>25.016112531969302</v>
      </c>
      <c r="K1116" s="2">
        <f t="shared" si="251"/>
        <v>46.731094240837663</v>
      </c>
      <c r="L1116" s="2">
        <f t="shared" si="249"/>
        <v>23.694330280660541</v>
      </c>
      <c r="N1116" s="51"/>
      <c r="O1116" s="51"/>
      <c r="P1116" s="51"/>
      <c r="Q1116" s="2"/>
      <c r="R1116" s="2"/>
      <c r="S1116" s="2"/>
      <c r="T1116" s="2"/>
      <c r="U1116" s="2"/>
      <c r="V1116" s="48"/>
      <c r="W1116" s="2"/>
    </row>
    <row r="1117" spans="1:23" hidden="1" x14ac:dyDescent="0.3">
      <c r="A1117" s="37">
        <v>44031</v>
      </c>
      <c r="B1117" s="42">
        <v>6.07</v>
      </c>
      <c r="C1117" s="42"/>
      <c r="D1117" s="42">
        <v>27.21</v>
      </c>
      <c r="E1117" s="42"/>
      <c r="F1117" s="42">
        <v>8.3000000000000007</v>
      </c>
      <c r="H1117" s="12">
        <v>30</v>
      </c>
      <c r="I1117" s="1">
        <v>50</v>
      </c>
      <c r="J1117" s="2">
        <f t="shared" si="250"/>
        <v>25.005524296675187</v>
      </c>
      <c r="K1117" s="2">
        <f t="shared" si="251"/>
        <v>46.738842931937135</v>
      </c>
      <c r="L1117" s="2">
        <f t="shared" si="249"/>
        <v>23.692640907363529</v>
      </c>
      <c r="N1117" s="51"/>
      <c r="O1117" s="51"/>
      <c r="P1117" s="51"/>
      <c r="Q1117" s="2"/>
      <c r="R1117" s="2"/>
      <c r="S1117" s="2"/>
      <c r="T1117" s="2"/>
      <c r="U1117" s="2"/>
      <c r="V1117" s="48"/>
      <c r="W1117" s="2"/>
    </row>
    <row r="1118" spans="1:23" hidden="1" x14ac:dyDescent="0.3">
      <c r="A1118" s="37">
        <v>44032</v>
      </c>
      <c r="B1118" s="42">
        <v>8.06</v>
      </c>
      <c r="C1118" s="42"/>
      <c r="D1118" s="42">
        <v>35.880000000000003</v>
      </c>
      <c r="E1118" s="42"/>
      <c r="F1118" s="42">
        <v>12.2</v>
      </c>
      <c r="H1118" s="12">
        <v>30</v>
      </c>
      <c r="I1118" s="1">
        <v>50</v>
      </c>
      <c r="J1118" s="2">
        <f t="shared" si="250"/>
        <v>24.999667519181578</v>
      </c>
      <c r="K1118" s="2">
        <f t="shared" si="251"/>
        <v>46.752062827225103</v>
      </c>
      <c r="L1118" s="2">
        <f t="shared" si="249"/>
        <v>23.698526465946642</v>
      </c>
      <c r="N1118" s="51"/>
      <c r="O1118" s="51"/>
      <c r="P1118" s="51"/>
      <c r="Q1118" s="2"/>
      <c r="R1118" s="2"/>
      <c r="S1118" s="2"/>
      <c r="T1118" s="2"/>
      <c r="U1118" s="2"/>
      <c r="V1118" s="48"/>
      <c r="W1118" s="2"/>
    </row>
    <row r="1119" spans="1:23" hidden="1" x14ac:dyDescent="0.3">
      <c r="A1119" s="37">
        <v>44033</v>
      </c>
      <c r="B1119" s="42">
        <v>10.31</v>
      </c>
      <c r="C1119" s="42"/>
      <c r="D1119" s="42">
        <v>19.760000000000002</v>
      </c>
      <c r="E1119" s="42"/>
      <c r="F1119" s="42">
        <v>14.44</v>
      </c>
      <c r="H1119" s="12">
        <v>30</v>
      </c>
      <c r="I1119" s="1">
        <v>50</v>
      </c>
      <c r="J1119" s="2">
        <f t="shared" si="250"/>
        <v>24.990255754475694</v>
      </c>
      <c r="K1119" s="2">
        <f t="shared" si="251"/>
        <v>46.734392670157042</v>
      </c>
      <c r="L1119" s="2">
        <f t="shared" si="249"/>
        <v>23.704739000006587</v>
      </c>
      <c r="N1119" s="51"/>
      <c r="O1119" s="51"/>
      <c r="P1119" s="51"/>
      <c r="Q1119" s="2"/>
      <c r="R1119" s="2"/>
      <c r="S1119" s="2"/>
      <c r="T1119" s="2"/>
      <c r="U1119" s="2"/>
      <c r="V1119" s="48"/>
      <c r="W1119" s="2"/>
    </row>
    <row r="1120" spans="1:23" hidden="1" x14ac:dyDescent="0.3">
      <c r="A1120" s="37">
        <v>44034</v>
      </c>
      <c r="B1120" s="42">
        <v>15.58</v>
      </c>
      <c r="C1120" s="42"/>
      <c r="D1120" s="42">
        <v>23.89</v>
      </c>
      <c r="E1120" s="42"/>
      <c r="F1120" s="42">
        <v>11.47</v>
      </c>
      <c r="H1120" s="12">
        <v>30</v>
      </c>
      <c r="I1120" s="1">
        <v>50</v>
      </c>
      <c r="J1120" s="2">
        <f t="shared" si="250"/>
        <v>24.991023017902805</v>
      </c>
      <c r="K1120" s="2">
        <f t="shared" si="251"/>
        <v>46.746984293193691</v>
      </c>
      <c r="L1120" s="2">
        <f t="shared" si="249"/>
        <v>23.698526465946642</v>
      </c>
      <c r="N1120" s="51"/>
      <c r="O1120" s="51"/>
      <c r="P1120" s="51"/>
      <c r="Q1120" s="2"/>
      <c r="R1120" s="2"/>
      <c r="S1120" s="2"/>
      <c r="T1120" s="2"/>
      <c r="U1120" s="2"/>
      <c r="V1120" s="48"/>
      <c r="W1120" s="2"/>
    </row>
    <row r="1121" spans="1:23" hidden="1" x14ac:dyDescent="0.3">
      <c r="A1121" s="37">
        <v>44035</v>
      </c>
      <c r="B1121" s="42">
        <v>11.14</v>
      </c>
      <c r="C1121" s="42"/>
      <c r="D1121" s="42">
        <v>23.03</v>
      </c>
      <c r="E1121" s="42"/>
      <c r="F1121" s="42">
        <v>13.46</v>
      </c>
      <c r="H1121" s="12">
        <v>30</v>
      </c>
      <c r="I1121" s="1">
        <v>50</v>
      </c>
      <c r="J1121" s="2">
        <f t="shared" si="250"/>
        <v>24.981125319693088</v>
      </c>
      <c r="K1121" s="2">
        <f t="shared" si="251"/>
        <v>46.75776963350782</v>
      </c>
      <c r="L1121" s="2">
        <f t="shared" si="249"/>
        <v>23.695719926437103</v>
      </c>
      <c r="N1121" s="51"/>
      <c r="O1121" s="51"/>
      <c r="P1121" s="51"/>
      <c r="Q1121" s="2"/>
      <c r="R1121" s="2"/>
      <c r="S1121" s="2"/>
      <c r="T1121" s="2"/>
      <c r="U1121" s="2"/>
      <c r="V1121" s="48"/>
      <c r="W1121" s="2"/>
    </row>
    <row r="1122" spans="1:23" hidden="1" x14ac:dyDescent="0.3">
      <c r="A1122" s="37">
        <v>44036</v>
      </c>
      <c r="B1122" s="42">
        <v>15.9</v>
      </c>
      <c r="C1122" s="42"/>
      <c r="D1122" s="42">
        <v>24.29</v>
      </c>
      <c r="E1122" s="42"/>
      <c r="F1122" s="42">
        <v>16.45</v>
      </c>
      <c r="H1122" s="12">
        <v>30</v>
      </c>
      <c r="I1122" s="1">
        <v>50</v>
      </c>
      <c r="J1122" s="2">
        <f t="shared" si="250"/>
        <v>24.97897698209718</v>
      </c>
      <c r="K1122" s="2">
        <f t="shared" si="251"/>
        <v>46.782534031413583</v>
      </c>
      <c r="L1122" s="2">
        <f t="shared" si="249"/>
        <v>23.710379326982064</v>
      </c>
      <c r="N1122" s="51"/>
      <c r="O1122" s="51"/>
      <c r="P1122" s="51"/>
      <c r="Q1122" s="2"/>
      <c r="R1122" s="2"/>
      <c r="S1122" s="2"/>
      <c r="T1122" s="2"/>
      <c r="U1122" s="2"/>
      <c r="V1122" s="48"/>
      <c r="W1122" s="2"/>
    </row>
    <row r="1123" spans="1:23" hidden="1" x14ac:dyDescent="0.3">
      <c r="A1123" s="37">
        <v>44037</v>
      </c>
      <c r="B1123" s="42">
        <v>14.19</v>
      </c>
      <c r="C1123" s="42"/>
      <c r="D1123" s="42">
        <v>22.14</v>
      </c>
      <c r="E1123" s="42"/>
      <c r="F1123" s="42">
        <v>15.85</v>
      </c>
      <c r="H1123" s="12">
        <v>30</v>
      </c>
      <c r="I1123" s="1">
        <v>50</v>
      </c>
      <c r="J1123" s="2">
        <f t="shared" si="250"/>
        <v>24.992225063938612</v>
      </c>
      <c r="K1123" s="2">
        <f t="shared" si="251"/>
        <v>46.71819321148822</v>
      </c>
      <c r="L1123" s="2">
        <f t="shared" si="249"/>
        <v>23.738417474121032</v>
      </c>
      <c r="N1123" s="51"/>
      <c r="O1123" s="51"/>
      <c r="P1123" s="51"/>
      <c r="Q1123" s="2"/>
      <c r="R1123" s="2"/>
      <c r="S1123" s="2"/>
      <c r="T1123" s="2"/>
      <c r="U1123" s="2"/>
      <c r="V1123" s="48"/>
      <c r="W1123" s="2"/>
    </row>
    <row r="1124" spans="1:23" hidden="1" x14ac:dyDescent="0.3">
      <c r="A1124" s="37">
        <v>44038</v>
      </c>
      <c r="B1124" s="42">
        <v>4.72</v>
      </c>
      <c r="C1124" s="42"/>
      <c r="D1124" s="42">
        <v>7.43</v>
      </c>
      <c r="E1124" s="42"/>
      <c r="F1124" s="42">
        <v>4.07</v>
      </c>
      <c r="H1124" s="12">
        <v>30</v>
      </c>
      <c r="I1124" s="1">
        <v>50</v>
      </c>
      <c r="J1124" s="2">
        <f t="shared" si="250"/>
        <v>24.982915601023009</v>
      </c>
      <c r="K1124" s="2">
        <f t="shared" si="251"/>
        <v>46.719785900783258</v>
      </c>
      <c r="L1124" s="2">
        <f t="shared" si="249"/>
        <v>23.730951534066531</v>
      </c>
      <c r="N1124" s="51"/>
      <c r="O1124" s="51"/>
      <c r="P1124" s="51"/>
      <c r="Q1124" s="2"/>
      <c r="R1124" s="2"/>
      <c r="S1124" s="2"/>
      <c r="T1124" s="2"/>
      <c r="U1124" s="2"/>
      <c r="V1124" s="48"/>
      <c r="W1124" s="2"/>
    </row>
    <row r="1125" spans="1:23" hidden="1" x14ac:dyDescent="0.3">
      <c r="A1125" s="37">
        <v>44039</v>
      </c>
      <c r="B1125" s="42">
        <v>3.89</v>
      </c>
      <c r="C1125" s="42"/>
      <c r="D1125" s="42" t="s">
        <v>33</v>
      </c>
      <c r="E1125" s="42"/>
      <c r="F1125" s="42">
        <v>3.84</v>
      </c>
      <c r="H1125" s="12">
        <v>30</v>
      </c>
      <c r="I1125" s="1">
        <v>50</v>
      </c>
      <c r="J1125" s="2">
        <f t="shared" si="250"/>
        <v>24.967468030690529</v>
      </c>
      <c r="K1125" s="2">
        <f t="shared" si="251"/>
        <v>46.821068062827202</v>
      </c>
      <c r="L1125" s="2">
        <f t="shared" si="249"/>
        <v>23.721196765674165</v>
      </c>
      <c r="N1125" s="51"/>
      <c r="O1125" s="51"/>
      <c r="P1125" s="51"/>
      <c r="Q1125" s="2"/>
      <c r="R1125" s="2"/>
      <c r="S1125" s="2"/>
      <c r="T1125" s="2"/>
      <c r="U1125" s="2"/>
      <c r="V1125" s="48"/>
      <c r="W1125" s="2"/>
    </row>
    <row r="1126" spans="1:23" hidden="1" x14ac:dyDescent="0.3">
      <c r="A1126" s="37">
        <v>44040</v>
      </c>
      <c r="B1126" s="42">
        <v>3.81</v>
      </c>
      <c r="C1126" s="42"/>
      <c r="D1126" s="42">
        <v>14.17</v>
      </c>
      <c r="E1126" s="42"/>
      <c r="F1126" s="42">
        <v>5.61</v>
      </c>
      <c r="H1126" s="12">
        <v>30</v>
      </c>
      <c r="I1126" s="1">
        <v>50</v>
      </c>
      <c r="J1126" s="2">
        <f t="shared" si="250"/>
        <v>24.94764705882352</v>
      </c>
      <c r="K1126" s="2">
        <f t="shared" si="251"/>
        <v>46.833947643979016</v>
      </c>
      <c r="L1126" s="2">
        <f t="shared" si="249"/>
        <v>23.716755348780435</v>
      </c>
      <c r="N1126" s="51"/>
      <c r="O1126" s="51"/>
      <c r="P1126" s="51"/>
      <c r="Q1126" s="2"/>
      <c r="R1126" s="2"/>
      <c r="S1126" s="2"/>
      <c r="T1126" s="2"/>
      <c r="U1126" s="2"/>
      <c r="V1126" s="48"/>
      <c r="W1126" s="2"/>
    </row>
    <row r="1127" spans="1:23" hidden="1" x14ac:dyDescent="0.3">
      <c r="A1127" s="37">
        <v>44041</v>
      </c>
      <c r="B1127" s="42">
        <v>5.04</v>
      </c>
      <c r="C1127" s="42"/>
      <c r="D1127" s="42">
        <v>11.85</v>
      </c>
      <c r="E1127" s="42"/>
      <c r="F1127" s="42">
        <v>7</v>
      </c>
      <c r="H1127" s="12">
        <v>30</v>
      </c>
      <c r="I1127" s="1">
        <v>50</v>
      </c>
      <c r="J1127" s="2">
        <f t="shared" si="250"/>
        <v>24.936982097186693</v>
      </c>
      <c r="K1127" s="2">
        <f t="shared" si="251"/>
        <v>46.803476439790536</v>
      </c>
      <c r="L1127" s="2">
        <f t="shared" si="249"/>
        <v>23.711414749325392</v>
      </c>
      <c r="N1127" s="51"/>
      <c r="O1127" s="51"/>
      <c r="P1127" s="51"/>
      <c r="Q1127" s="2"/>
      <c r="R1127" s="2"/>
      <c r="S1127" s="2"/>
      <c r="T1127" s="2"/>
      <c r="U1127" s="2"/>
      <c r="V1127" s="48"/>
      <c r="W1127" s="2"/>
    </row>
    <row r="1128" spans="1:23" hidden="1" x14ac:dyDescent="0.3">
      <c r="A1128" s="37">
        <v>44042</v>
      </c>
      <c r="B1128" s="42">
        <v>11.59</v>
      </c>
      <c r="C1128" s="42"/>
      <c r="D1128" s="42">
        <v>21.77</v>
      </c>
      <c r="E1128" s="42"/>
      <c r="F1128" s="42">
        <v>10.95</v>
      </c>
      <c r="H1128" s="12">
        <v>30</v>
      </c>
      <c r="I1128" s="1">
        <v>50</v>
      </c>
      <c r="J1128" s="2">
        <f t="shared" si="250"/>
        <v>24.941969309462909</v>
      </c>
      <c r="K1128" s="2">
        <f t="shared" si="251"/>
        <v>46.823240837696297</v>
      </c>
      <c r="L1128" s="2">
        <f t="shared" si="249"/>
        <v>23.725556438698689</v>
      </c>
      <c r="N1128" s="51"/>
      <c r="O1128" s="51"/>
      <c r="P1128" s="51"/>
      <c r="Q1128" s="2"/>
      <c r="R1128" s="2"/>
      <c r="S1128" s="2"/>
      <c r="T1128" s="2"/>
      <c r="U1128" s="2"/>
      <c r="V1128" s="48"/>
      <c r="W1128" s="2"/>
    </row>
    <row r="1129" spans="1:23" hidden="1" x14ac:dyDescent="0.3">
      <c r="A1129" s="37">
        <v>44043</v>
      </c>
      <c r="B1129" s="42">
        <v>17.260000000000002</v>
      </c>
      <c r="C1129" s="42"/>
      <c r="D1129" s="42">
        <v>20.5</v>
      </c>
      <c r="E1129" s="42"/>
      <c r="F1129" s="42">
        <v>17.98</v>
      </c>
      <c r="H1129" s="12">
        <v>30</v>
      </c>
      <c r="I1129" s="1">
        <v>50</v>
      </c>
      <c r="J1129" s="2">
        <f t="shared" si="250"/>
        <v>24.949309462915593</v>
      </c>
      <c r="K1129" s="2">
        <f t="shared" si="251"/>
        <v>46.799628272251276</v>
      </c>
      <c r="L1129" s="2">
        <f t="shared" si="249"/>
        <v>23.728635457772256</v>
      </c>
      <c r="N1129" s="51"/>
      <c r="O1129" s="51"/>
      <c r="P1129" s="51"/>
      <c r="Q1129" s="2"/>
      <c r="R1129" s="2"/>
      <c r="S1129" s="2"/>
      <c r="T1129" s="2"/>
      <c r="U1129" s="2"/>
      <c r="V1129" s="48"/>
      <c r="W1129" s="2"/>
    </row>
    <row r="1130" spans="1:23" hidden="1" x14ac:dyDescent="0.3">
      <c r="A1130" s="37">
        <v>44044</v>
      </c>
      <c r="B1130" s="42">
        <v>9.7799999999999994</v>
      </c>
      <c r="C1130" s="42"/>
      <c r="D1130" s="42">
        <v>20.23</v>
      </c>
      <c r="E1130" s="42"/>
      <c r="F1130" s="42">
        <v>10.61</v>
      </c>
      <c r="H1130" s="12">
        <v>30</v>
      </c>
      <c r="I1130" s="1">
        <v>50</v>
      </c>
      <c r="J1130" s="2">
        <f t="shared" si="250"/>
        <v>24.933375959079278</v>
      </c>
      <c r="K1130" s="2">
        <f t="shared" si="251"/>
        <v>46.792219895287921</v>
      </c>
      <c r="L1130" s="2">
        <f t="shared" si="249"/>
        <v>23.731087773848554</v>
      </c>
      <c r="N1130" s="51"/>
      <c r="O1130" s="51"/>
      <c r="P1130" s="51"/>
      <c r="Q1130" s="2"/>
      <c r="R1130" s="2"/>
      <c r="S1130" s="2"/>
      <c r="T1130" s="2"/>
      <c r="U1130" s="2"/>
      <c r="V1130" s="48"/>
      <c r="W1130" s="2"/>
    </row>
    <row r="1131" spans="1:23" hidden="1" x14ac:dyDescent="0.3">
      <c r="A1131" s="37">
        <v>44045</v>
      </c>
      <c r="B1131" s="42">
        <v>7.95</v>
      </c>
      <c r="C1131" s="42"/>
      <c r="D1131" s="42" t="s">
        <v>33</v>
      </c>
      <c r="E1131" s="42"/>
      <c r="F1131" s="42">
        <v>11.05</v>
      </c>
      <c r="H1131" s="12">
        <v>30</v>
      </c>
      <c r="I1131" s="1">
        <v>50</v>
      </c>
      <c r="J1131" s="2">
        <f t="shared" si="250"/>
        <v>24.912429667519177</v>
      </c>
      <c r="K1131" s="2">
        <f t="shared" si="251"/>
        <v>46.825900262467158</v>
      </c>
      <c r="L1131" s="2">
        <f t="shared" si="249"/>
        <v>23.718907937336287</v>
      </c>
      <c r="N1131" s="51"/>
      <c r="O1131" s="51"/>
      <c r="P1131" s="51"/>
      <c r="Q1131" s="2"/>
      <c r="R1131" s="2"/>
      <c r="S1131" s="2"/>
      <c r="T1131" s="2"/>
      <c r="U1131" s="2"/>
      <c r="V1131" s="48"/>
      <c r="W1131" s="2"/>
    </row>
    <row r="1132" spans="1:23" hidden="1" x14ac:dyDescent="0.3">
      <c r="A1132" s="37">
        <v>44046</v>
      </c>
      <c r="B1132" s="42">
        <v>6.91</v>
      </c>
      <c r="C1132" s="42"/>
      <c r="D1132" s="42" t="s">
        <v>33</v>
      </c>
      <c r="E1132" s="42"/>
      <c r="F1132" s="42">
        <v>11.95</v>
      </c>
      <c r="H1132" s="12">
        <v>30</v>
      </c>
      <c r="I1132" s="1">
        <v>50</v>
      </c>
      <c r="J1132" s="2">
        <f t="shared" si="250"/>
        <v>24.870332480818409</v>
      </c>
      <c r="K1132" s="2">
        <f t="shared" si="251"/>
        <v>46.892678947368395</v>
      </c>
      <c r="L1132" s="2">
        <f t="shared" si="249"/>
        <v>23.69967088011558</v>
      </c>
      <c r="N1132" s="51"/>
      <c r="O1132" s="51"/>
      <c r="P1132" s="51"/>
      <c r="Q1132" s="2"/>
      <c r="R1132" s="2"/>
      <c r="S1132" s="2"/>
      <c r="T1132" s="2"/>
      <c r="U1132" s="2"/>
      <c r="V1132" s="48"/>
      <c r="W1132" s="2"/>
    </row>
    <row r="1133" spans="1:23" hidden="1" x14ac:dyDescent="0.3">
      <c r="A1133" s="37">
        <v>44047</v>
      </c>
      <c r="B1133" s="42">
        <v>8.26</v>
      </c>
      <c r="C1133" s="42"/>
      <c r="D1133" s="42">
        <v>58.79</v>
      </c>
      <c r="E1133" s="42"/>
      <c r="F1133" s="42">
        <v>13.08</v>
      </c>
      <c r="H1133" s="12">
        <v>30</v>
      </c>
      <c r="I1133" s="1">
        <v>50</v>
      </c>
      <c r="J1133" s="2">
        <f t="shared" si="250"/>
        <v>24.864373401534522</v>
      </c>
      <c r="K1133" s="2">
        <f t="shared" si="251"/>
        <v>47.025363157894724</v>
      </c>
      <c r="L1133" s="2">
        <f t="shared" si="249"/>
        <v>23.670813078810916</v>
      </c>
      <c r="N1133" s="51"/>
      <c r="O1133" s="51"/>
      <c r="P1133" s="51"/>
      <c r="Q1133" s="2"/>
      <c r="R1133" s="2"/>
      <c r="S1133" s="2"/>
      <c r="T1133" s="2"/>
      <c r="U1133" s="2"/>
      <c r="V1133" s="48"/>
      <c r="W1133" s="2"/>
    </row>
    <row r="1134" spans="1:23" hidden="1" x14ac:dyDescent="0.3">
      <c r="A1134" s="37">
        <v>44048</v>
      </c>
      <c r="B1134" s="42">
        <v>7.04</v>
      </c>
      <c r="C1134" s="42"/>
      <c r="D1134" s="42">
        <v>38.950000000000003</v>
      </c>
      <c r="E1134" s="42"/>
      <c r="F1134" s="42">
        <v>8.7200000000000006</v>
      </c>
      <c r="H1134" s="12">
        <v>30</v>
      </c>
      <c r="I1134" s="1">
        <v>50</v>
      </c>
      <c r="J1134" s="2">
        <f t="shared" si="250"/>
        <v>24.859053708439891</v>
      </c>
      <c r="K1134" s="2">
        <f t="shared" si="251"/>
        <v>47.107099999999981</v>
      </c>
      <c r="L1134" s="2">
        <f t="shared" si="249"/>
        <v>23.630295970196251</v>
      </c>
      <c r="N1134" s="51"/>
      <c r="O1134" s="51"/>
      <c r="P1134" s="51"/>
      <c r="Q1134" s="2"/>
      <c r="R1134" s="2"/>
      <c r="S1134" s="2"/>
      <c r="T1134" s="2"/>
      <c r="U1134" s="2"/>
      <c r="V1134" s="48"/>
      <c r="W1134" s="2"/>
    </row>
    <row r="1135" spans="1:23" hidden="1" x14ac:dyDescent="0.3">
      <c r="A1135" s="37">
        <v>44049</v>
      </c>
      <c r="B1135" s="42">
        <v>12.18</v>
      </c>
      <c r="C1135" s="42"/>
      <c r="D1135" s="42">
        <v>47.07</v>
      </c>
      <c r="E1135" s="42"/>
      <c r="F1135" s="42">
        <v>11.58</v>
      </c>
      <c r="H1135" s="12">
        <v>30</v>
      </c>
      <c r="I1135" s="1">
        <v>50</v>
      </c>
      <c r="J1135" s="2">
        <f t="shared" si="250"/>
        <v>24.874117647058821</v>
      </c>
      <c r="K1135" s="2">
        <f t="shared" si="251"/>
        <v>47.213942105263136</v>
      </c>
      <c r="L1135" s="2">
        <f t="shared" si="249"/>
        <v>23.597727602709234</v>
      </c>
      <c r="N1135" s="51"/>
      <c r="O1135" s="51"/>
      <c r="P1135" s="51"/>
      <c r="Q1135" s="2"/>
      <c r="R1135" s="2"/>
      <c r="S1135" s="2"/>
      <c r="T1135" s="2"/>
      <c r="U1135" s="2"/>
      <c r="V1135" s="48"/>
      <c r="W1135" s="2"/>
    </row>
    <row r="1136" spans="1:23" hidden="1" x14ac:dyDescent="0.3">
      <c r="A1136" s="37">
        <v>44050</v>
      </c>
      <c r="B1136" s="42">
        <v>13.79</v>
      </c>
      <c r="C1136" s="42"/>
      <c r="D1136" s="42">
        <v>12.46</v>
      </c>
      <c r="E1136" s="42"/>
      <c r="F1136" s="42">
        <v>14.51</v>
      </c>
      <c r="H1136" s="12">
        <v>30</v>
      </c>
      <c r="I1136" s="1">
        <v>50</v>
      </c>
      <c r="J1136" s="2">
        <f t="shared" si="250"/>
        <v>24.88631713554987</v>
      </c>
      <c r="K1136" s="2">
        <f t="shared" si="251"/>
        <v>47.208363157894716</v>
      </c>
      <c r="L1136" s="2">
        <f t="shared" si="249"/>
        <v>23.573232380060421</v>
      </c>
      <c r="N1136" s="51"/>
      <c r="O1136" s="51"/>
      <c r="P1136" s="51"/>
      <c r="Q1136" s="2"/>
      <c r="R1136" s="2"/>
      <c r="S1136" s="2"/>
      <c r="T1136" s="2"/>
      <c r="U1136" s="2"/>
      <c r="V1136" s="48"/>
      <c r="W1136" s="2"/>
    </row>
    <row r="1137" spans="1:23" hidden="1" x14ac:dyDescent="0.3">
      <c r="A1137" s="37">
        <v>44051</v>
      </c>
      <c r="B1137" s="42">
        <v>6.95</v>
      </c>
      <c r="C1137" s="42"/>
      <c r="D1137" s="42">
        <v>17.55</v>
      </c>
      <c r="E1137" s="42"/>
      <c r="F1137" s="42">
        <v>8.42</v>
      </c>
      <c r="H1137" s="12">
        <v>30</v>
      </c>
      <c r="I1137" s="1">
        <v>50</v>
      </c>
      <c r="J1137" s="2">
        <f t="shared" si="250"/>
        <v>24.891048593350387</v>
      </c>
      <c r="K1137" s="2">
        <f t="shared" si="251"/>
        <v>47.204257894736813</v>
      </c>
      <c r="L1137" s="2">
        <f t="shared" si="249"/>
        <v>23.5324978844151</v>
      </c>
      <c r="N1137" s="51"/>
      <c r="O1137" s="51"/>
      <c r="P1137" s="51"/>
      <c r="Q1137" s="2"/>
      <c r="R1137" s="2"/>
      <c r="S1137" s="2"/>
      <c r="T1137" s="2"/>
      <c r="U1137" s="2"/>
      <c r="V1137" s="48"/>
      <c r="W1137" s="2"/>
    </row>
    <row r="1138" spans="1:23" hidden="1" x14ac:dyDescent="0.3">
      <c r="A1138" s="37">
        <v>44052</v>
      </c>
      <c r="B1138" s="42">
        <v>2.5499999999999998</v>
      </c>
      <c r="C1138" s="42"/>
      <c r="D1138" s="42">
        <v>12</v>
      </c>
      <c r="E1138" s="42"/>
      <c r="F1138" s="42">
        <v>4.3899999999999997</v>
      </c>
      <c r="H1138" s="12">
        <v>30</v>
      </c>
      <c r="I1138" s="1">
        <v>50</v>
      </c>
      <c r="J1138" s="2">
        <f t="shared" si="250"/>
        <v>24.889053708439899</v>
      </c>
      <c r="K1138" s="2">
        <f t="shared" si="251"/>
        <v>47.151178947368393</v>
      </c>
      <c r="L1138" s="2">
        <f t="shared" si="249"/>
        <v>23.524594658608645</v>
      </c>
      <c r="N1138" s="51"/>
      <c r="O1138" s="51"/>
      <c r="P1138" s="51"/>
      <c r="Q1138" s="2"/>
      <c r="R1138" s="2"/>
      <c r="S1138" s="2"/>
      <c r="T1138" s="2"/>
      <c r="U1138" s="2"/>
      <c r="V1138" s="48"/>
      <c r="W1138" s="2"/>
    </row>
    <row r="1139" spans="1:23" hidden="1" x14ac:dyDescent="0.3">
      <c r="A1139" s="37">
        <v>44053</v>
      </c>
      <c r="B1139" s="42">
        <v>11.95</v>
      </c>
      <c r="C1139" s="42"/>
      <c r="D1139" s="42">
        <v>15.8</v>
      </c>
      <c r="E1139" s="42"/>
      <c r="F1139" s="42">
        <v>10.06</v>
      </c>
      <c r="H1139" s="12">
        <v>30</v>
      </c>
      <c r="I1139" s="1">
        <v>50</v>
      </c>
      <c r="J1139" s="2">
        <f t="shared" si="250"/>
        <v>24.906649616368291</v>
      </c>
      <c r="K1139" s="2">
        <f t="shared" si="251"/>
        <v>47.125310526315758</v>
      </c>
      <c r="L1139" s="2">
        <f t="shared" si="249"/>
        <v>23.528519389791438</v>
      </c>
      <c r="N1139" s="51"/>
      <c r="O1139" s="51"/>
      <c r="P1139" s="51"/>
      <c r="Q1139" s="2"/>
      <c r="R1139" s="2"/>
      <c r="S1139" s="2"/>
      <c r="T1139" s="2"/>
      <c r="U1139" s="2"/>
      <c r="V1139" s="48"/>
      <c r="W1139" s="2"/>
    </row>
    <row r="1140" spans="1:23" hidden="1" x14ac:dyDescent="0.3">
      <c r="A1140" s="37">
        <v>44054</v>
      </c>
      <c r="B1140" s="42">
        <v>10.25</v>
      </c>
      <c r="C1140" s="42"/>
      <c r="D1140" s="42">
        <v>8.4499999999999993</v>
      </c>
      <c r="E1140" s="42"/>
      <c r="F1140" s="42">
        <v>8.33</v>
      </c>
      <c r="H1140" s="12">
        <v>30</v>
      </c>
      <c r="I1140" s="1">
        <v>50</v>
      </c>
      <c r="J1140" s="2">
        <f t="shared" si="250"/>
        <v>24.903478260869569</v>
      </c>
      <c r="K1140" s="2">
        <f t="shared" si="251"/>
        <v>47.014047368421025</v>
      </c>
      <c r="L1140" s="2">
        <f t="shared" si="249"/>
        <v>23.521503260759179</v>
      </c>
      <c r="N1140" s="51"/>
      <c r="O1140" s="51"/>
      <c r="P1140" s="51"/>
      <c r="Q1140" s="2"/>
      <c r="R1140" s="2"/>
      <c r="S1140" s="2"/>
      <c r="T1140" s="2"/>
      <c r="U1140" s="2"/>
      <c r="V1140" s="48"/>
      <c r="W1140" s="2"/>
    </row>
    <row r="1141" spans="1:23" hidden="1" x14ac:dyDescent="0.3">
      <c r="A1141" s="37">
        <v>44055</v>
      </c>
      <c r="B1141" s="42">
        <v>11.24</v>
      </c>
      <c r="C1141" s="42"/>
      <c r="D1141" s="42">
        <v>42.16</v>
      </c>
      <c r="E1141" s="42"/>
      <c r="F1141" s="42">
        <v>16.45</v>
      </c>
      <c r="H1141" s="12">
        <v>30</v>
      </c>
      <c r="I1141" s="1">
        <v>50</v>
      </c>
      <c r="J1141" s="2">
        <f t="shared" si="250"/>
        <v>24.902864450127883</v>
      </c>
      <c r="K1141" s="2">
        <f t="shared" si="251"/>
        <v>46.957942105263129</v>
      </c>
      <c r="L1141" s="2">
        <f t="shared" ref="L1141:L1204" si="252">AVERAGE(F745:F1141)</f>
        <v>23.539540895167786</v>
      </c>
      <c r="N1141" s="51"/>
      <c r="O1141" s="51"/>
      <c r="P1141" s="51"/>
      <c r="Q1141" s="2"/>
      <c r="R1141" s="2"/>
      <c r="S1141" s="2"/>
      <c r="T1141" s="2"/>
      <c r="U1141" s="2"/>
      <c r="V1141" s="48"/>
      <c r="W1141" s="2"/>
    </row>
    <row r="1142" spans="1:23" hidden="1" x14ac:dyDescent="0.3">
      <c r="A1142" s="37">
        <v>44056</v>
      </c>
      <c r="B1142" s="42">
        <v>12.16</v>
      </c>
      <c r="C1142" s="42"/>
      <c r="D1142" s="42">
        <v>28.54</v>
      </c>
      <c r="E1142" s="42"/>
      <c r="F1142" s="42">
        <v>12.36</v>
      </c>
      <c r="H1142" s="12">
        <v>30</v>
      </c>
      <c r="I1142" s="1">
        <v>50</v>
      </c>
      <c r="J1142" s="2">
        <f t="shared" ref="J1142:J1205" si="253">AVERAGE(B746:B1142)</f>
        <v>24.906624040920722</v>
      </c>
      <c r="K1142" s="2">
        <f t="shared" ref="K1142:K1205" si="254">AVERAGE(D746:D1142)</f>
        <v>46.950073684210494</v>
      </c>
      <c r="L1142" s="2">
        <f t="shared" si="252"/>
        <v>23.53760541129682</v>
      </c>
      <c r="N1142" s="51"/>
      <c r="O1142" s="51"/>
      <c r="P1142" s="51"/>
      <c r="Q1142" s="2"/>
      <c r="R1142" s="2"/>
      <c r="S1142" s="2"/>
      <c r="T1142" s="2"/>
      <c r="U1142" s="2"/>
      <c r="V1142" s="48"/>
      <c r="W1142" s="2"/>
    </row>
    <row r="1143" spans="1:23" hidden="1" x14ac:dyDescent="0.3">
      <c r="A1143" s="37">
        <v>44057</v>
      </c>
      <c r="B1143" s="42">
        <v>9.06</v>
      </c>
      <c r="C1143" s="42"/>
      <c r="D1143" s="42">
        <v>40.43</v>
      </c>
      <c r="E1143" s="42"/>
      <c r="F1143" s="42">
        <v>19.71</v>
      </c>
      <c r="H1143" s="12">
        <v>30</v>
      </c>
      <c r="I1143" s="1">
        <v>50</v>
      </c>
      <c r="J1143" s="2">
        <f t="shared" si="253"/>
        <v>24.910281329923272</v>
      </c>
      <c r="K1143" s="2">
        <f t="shared" si="254"/>
        <v>46.970099999999967</v>
      </c>
      <c r="L1143" s="2">
        <f t="shared" si="252"/>
        <v>23.571315088716169</v>
      </c>
      <c r="N1143" s="51"/>
      <c r="O1143" s="51"/>
      <c r="P1143" s="51"/>
      <c r="Q1143" s="2"/>
      <c r="R1143" s="2"/>
      <c r="S1143" s="2"/>
      <c r="T1143" s="2"/>
      <c r="U1143" s="2"/>
      <c r="V1143" s="48"/>
      <c r="W1143" s="2"/>
    </row>
    <row r="1144" spans="1:23" hidden="1" x14ac:dyDescent="0.3">
      <c r="A1144" s="37">
        <v>44058</v>
      </c>
      <c r="B1144" s="42">
        <v>5.0199999999999996</v>
      </c>
      <c r="C1144" s="42"/>
      <c r="D1144" s="42">
        <v>16.37</v>
      </c>
      <c r="E1144" s="42"/>
      <c r="F1144" s="42">
        <v>7.92</v>
      </c>
      <c r="H1144" s="12">
        <v>30</v>
      </c>
      <c r="I1144" s="1">
        <v>50</v>
      </c>
      <c r="J1144" s="2">
        <f t="shared" si="253"/>
        <v>24.904782608695655</v>
      </c>
      <c r="K1144" s="2">
        <f t="shared" si="254"/>
        <v>46.904099999999971</v>
      </c>
      <c r="L1144" s="2">
        <f t="shared" si="252"/>
        <v>23.572793583339823</v>
      </c>
      <c r="N1144" s="51"/>
      <c r="O1144" s="51"/>
      <c r="P1144" s="51"/>
      <c r="Q1144" s="2"/>
      <c r="R1144" s="2"/>
      <c r="S1144" s="2"/>
      <c r="T1144" s="2"/>
      <c r="U1144" s="2"/>
      <c r="V1144" s="48"/>
      <c r="W1144" s="2"/>
    </row>
    <row r="1145" spans="1:23" hidden="1" x14ac:dyDescent="0.3">
      <c r="A1145" s="37">
        <v>44059</v>
      </c>
      <c r="B1145" s="42">
        <v>3.94</v>
      </c>
      <c r="C1145" s="42"/>
      <c r="D1145" s="42">
        <v>15.88</v>
      </c>
      <c r="E1145" s="42"/>
      <c r="F1145" s="42">
        <v>5.14</v>
      </c>
      <c r="H1145" s="12">
        <v>30</v>
      </c>
      <c r="I1145" s="1">
        <v>50</v>
      </c>
      <c r="J1145" s="2">
        <f t="shared" si="253"/>
        <v>24.896240409207163</v>
      </c>
      <c r="K1145" s="2">
        <f t="shared" si="254"/>
        <v>46.760073684210504</v>
      </c>
      <c r="L1145" s="2">
        <f t="shared" si="252"/>
        <v>23.567444120974233</v>
      </c>
      <c r="N1145" s="51"/>
      <c r="O1145" s="51"/>
      <c r="P1145" s="51"/>
      <c r="Q1145" s="2"/>
      <c r="R1145" s="2"/>
      <c r="S1145" s="2"/>
      <c r="T1145" s="2"/>
      <c r="U1145" s="2"/>
      <c r="V1145" s="48"/>
      <c r="W1145" s="2"/>
    </row>
    <row r="1146" spans="1:23" hidden="1" x14ac:dyDescent="0.3">
      <c r="A1146" s="37">
        <v>44060</v>
      </c>
      <c r="B1146" s="42">
        <v>4.21</v>
      </c>
      <c r="C1146" s="42"/>
      <c r="D1146" s="42">
        <v>20.18</v>
      </c>
      <c r="E1146" s="42"/>
      <c r="F1146" s="42">
        <v>4.71</v>
      </c>
      <c r="H1146" s="12">
        <v>30</v>
      </c>
      <c r="I1146" s="1">
        <v>50</v>
      </c>
      <c r="J1146" s="2">
        <f t="shared" si="253"/>
        <v>24.891074168797953</v>
      </c>
      <c r="K1146" s="2">
        <f t="shared" si="254"/>
        <v>46.439915789473659</v>
      </c>
      <c r="L1146" s="2">
        <f t="shared" si="252"/>
        <v>23.549755948931217</v>
      </c>
      <c r="N1146" s="51"/>
      <c r="O1146" s="51"/>
      <c r="P1146" s="51"/>
      <c r="Q1146" s="2"/>
      <c r="R1146" s="2"/>
      <c r="S1146" s="2"/>
      <c r="T1146" s="2"/>
      <c r="U1146" s="2"/>
      <c r="V1146" s="48"/>
      <c r="W1146" s="2"/>
    </row>
    <row r="1147" spans="1:23" hidden="1" x14ac:dyDescent="0.3">
      <c r="A1147" s="37">
        <v>44061</v>
      </c>
      <c r="B1147" s="42">
        <v>4.22</v>
      </c>
      <c r="C1147" s="42"/>
      <c r="D1147" s="42">
        <v>53.94</v>
      </c>
      <c r="E1147" s="42"/>
      <c r="F1147" s="42">
        <v>5.42</v>
      </c>
      <c r="H1147" s="12">
        <v>30</v>
      </c>
      <c r="I1147" s="1">
        <v>50</v>
      </c>
      <c r="J1147" s="2">
        <f t="shared" si="253"/>
        <v>24.882966751918158</v>
      </c>
      <c r="K1147" s="2">
        <f t="shared" si="254"/>
        <v>46.390547368421032</v>
      </c>
      <c r="L1147" s="2">
        <f t="shared" si="252"/>
        <v>23.548815088716164</v>
      </c>
      <c r="N1147" s="51"/>
      <c r="O1147" s="51"/>
      <c r="P1147" s="51"/>
      <c r="Q1147" s="2"/>
      <c r="R1147" s="2"/>
      <c r="S1147" s="2"/>
      <c r="T1147" s="2"/>
      <c r="U1147" s="2"/>
      <c r="V1147" s="48"/>
      <c r="W1147" s="2"/>
    </row>
    <row r="1148" spans="1:23" hidden="1" x14ac:dyDescent="0.3">
      <c r="A1148" s="37">
        <v>44062</v>
      </c>
      <c r="B1148" s="42">
        <v>23.46</v>
      </c>
      <c r="C1148" s="42"/>
      <c r="D1148" s="42">
        <v>150.04</v>
      </c>
      <c r="E1148" s="42"/>
      <c r="F1148" s="42">
        <v>38.520000000000003</v>
      </c>
      <c r="H1148" s="12">
        <v>30</v>
      </c>
      <c r="I1148" s="1">
        <v>50</v>
      </c>
      <c r="J1148" s="2">
        <f t="shared" si="253"/>
        <v>24.911150895140661</v>
      </c>
      <c r="K1148" s="2">
        <f t="shared" si="254"/>
        <v>46.673889473684191</v>
      </c>
      <c r="L1148" s="2">
        <f t="shared" si="252"/>
        <v>23.616449497318317</v>
      </c>
      <c r="N1148" s="51"/>
      <c r="O1148" s="51"/>
      <c r="P1148" s="51"/>
      <c r="Q1148" s="2"/>
      <c r="R1148" s="2"/>
      <c r="S1148" s="2"/>
      <c r="T1148" s="2"/>
      <c r="U1148" s="2"/>
      <c r="V1148" s="48"/>
      <c r="W1148" s="2"/>
    </row>
    <row r="1149" spans="1:23" hidden="1" x14ac:dyDescent="0.3">
      <c r="A1149" s="37">
        <v>44063</v>
      </c>
      <c r="B1149" s="42">
        <v>30.61</v>
      </c>
      <c r="C1149" s="42"/>
      <c r="D1149" s="42">
        <v>51.16</v>
      </c>
      <c r="E1149" s="42"/>
      <c r="F1149" s="42">
        <v>31.21</v>
      </c>
      <c r="H1149" s="12">
        <v>30</v>
      </c>
      <c r="I1149" s="1">
        <v>50</v>
      </c>
      <c r="J1149" s="2">
        <f t="shared" si="253"/>
        <v>24.963734015345263</v>
      </c>
      <c r="K1149" s="2">
        <f t="shared" si="254"/>
        <v>46.68557368421051</v>
      </c>
      <c r="L1149" s="2">
        <f t="shared" si="252"/>
        <v>23.649298959683907</v>
      </c>
      <c r="N1149" s="51"/>
      <c r="O1149" s="51"/>
      <c r="P1149" s="51"/>
      <c r="Q1149" s="2"/>
      <c r="R1149" s="2"/>
      <c r="S1149" s="2"/>
      <c r="T1149" s="2"/>
      <c r="U1149" s="2"/>
      <c r="V1149" s="48"/>
      <c r="W1149" s="2"/>
    </row>
    <row r="1150" spans="1:23" hidden="1" x14ac:dyDescent="0.3">
      <c r="A1150" s="37">
        <v>44064</v>
      </c>
      <c r="B1150" s="42">
        <v>7.03</v>
      </c>
      <c r="C1150" s="42"/>
      <c r="D1150" s="42">
        <v>50.71</v>
      </c>
      <c r="E1150" s="42"/>
      <c r="F1150" s="42">
        <v>7.31</v>
      </c>
      <c r="H1150" s="12">
        <v>30</v>
      </c>
      <c r="I1150" s="1">
        <v>50</v>
      </c>
      <c r="J1150" s="2">
        <f t="shared" si="253"/>
        <v>24.937595907928387</v>
      </c>
      <c r="K1150" s="2">
        <f t="shared" si="254"/>
        <v>46.545731578947354</v>
      </c>
      <c r="L1150" s="2">
        <f t="shared" si="252"/>
        <v>23.620266701619393</v>
      </c>
      <c r="N1150" s="51"/>
      <c r="O1150" s="51"/>
      <c r="P1150" s="51"/>
      <c r="Q1150" s="2"/>
      <c r="R1150" s="2"/>
      <c r="S1150" s="2"/>
      <c r="T1150" s="2"/>
      <c r="U1150" s="2"/>
      <c r="V1150" s="48"/>
      <c r="W1150" s="2"/>
    </row>
    <row r="1151" spans="1:23" hidden="1" x14ac:dyDescent="0.3">
      <c r="A1151" s="37">
        <v>44065</v>
      </c>
      <c r="B1151" s="42">
        <v>5.82</v>
      </c>
      <c r="C1151" s="42"/>
      <c r="D1151" s="42">
        <v>42.33</v>
      </c>
      <c r="E1151" s="42"/>
      <c r="F1151" s="42">
        <v>8.41</v>
      </c>
      <c r="H1151" s="12">
        <v>30</v>
      </c>
      <c r="I1151" s="1">
        <v>50</v>
      </c>
      <c r="J1151" s="2">
        <f t="shared" si="253"/>
        <v>24.914373401534522</v>
      </c>
      <c r="K1151" s="2">
        <f t="shared" si="254"/>
        <v>46.48541578947367</v>
      </c>
      <c r="L1151" s="2">
        <f t="shared" si="252"/>
        <v>23.584110787640892</v>
      </c>
      <c r="N1151" s="51"/>
      <c r="O1151" s="51"/>
      <c r="P1151" s="51"/>
      <c r="Q1151" s="2"/>
      <c r="R1151" s="2"/>
      <c r="S1151" s="2"/>
      <c r="T1151" s="2"/>
      <c r="U1151" s="2"/>
      <c r="V1151" s="48"/>
      <c r="W1151" s="2"/>
    </row>
    <row r="1152" spans="1:23" hidden="1" x14ac:dyDescent="0.3">
      <c r="A1152" s="37">
        <v>44066</v>
      </c>
      <c r="B1152" s="42">
        <v>6.29</v>
      </c>
      <c r="C1152" s="42"/>
      <c r="D1152" s="42">
        <v>20.86</v>
      </c>
      <c r="E1152" s="42"/>
      <c r="F1152" s="42">
        <v>9.39</v>
      </c>
      <c r="H1152" s="12">
        <v>30</v>
      </c>
      <c r="I1152" s="1">
        <v>50</v>
      </c>
      <c r="J1152" s="2">
        <f t="shared" si="253"/>
        <v>24.900358056265983</v>
      </c>
      <c r="K1152" s="2">
        <f t="shared" si="254"/>
        <v>46.369836842105258</v>
      </c>
      <c r="L1152" s="2">
        <f t="shared" si="252"/>
        <v>23.558841970436593</v>
      </c>
      <c r="N1152" s="51"/>
      <c r="O1152" s="51"/>
      <c r="P1152" s="51"/>
      <c r="Q1152" s="2"/>
      <c r="R1152" s="2"/>
      <c r="S1152" s="2"/>
      <c r="T1152" s="2"/>
      <c r="U1152" s="2"/>
      <c r="V1152" s="48"/>
      <c r="W1152" s="2"/>
    </row>
    <row r="1153" spans="1:23" hidden="1" x14ac:dyDescent="0.3">
      <c r="A1153" s="37">
        <v>44067</v>
      </c>
      <c r="B1153" s="42">
        <v>5.81</v>
      </c>
      <c r="C1153" s="42"/>
      <c r="D1153" s="42">
        <v>27.14</v>
      </c>
      <c r="E1153" s="42"/>
      <c r="F1153" s="42">
        <v>7.42</v>
      </c>
      <c r="H1153" s="12">
        <v>30</v>
      </c>
      <c r="I1153" s="1">
        <v>50</v>
      </c>
      <c r="J1153" s="2">
        <f t="shared" si="253"/>
        <v>24.882506393861892</v>
      </c>
      <c r="K1153" s="2">
        <f t="shared" si="254"/>
        <v>46.121942105263159</v>
      </c>
      <c r="L1153" s="2">
        <f t="shared" si="252"/>
        <v>23.536449497318312</v>
      </c>
      <c r="N1153" s="51"/>
      <c r="O1153" s="51"/>
      <c r="P1153" s="51"/>
      <c r="Q1153" s="2"/>
      <c r="R1153" s="2"/>
      <c r="S1153" s="2"/>
      <c r="T1153" s="2"/>
      <c r="U1153" s="2"/>
      <c r="V1153" s="48"/>
      <c r="W1153" s="2"/>
    </row>
    <row r="1154" spans="1:23" hidden="1" x14ac:dyDescent="0.3">
      <c r="A1154" s="37">
        <v>44068</v>
      </c>
      <c r="B1154" s="42">
        <v>5.98</v>
      </c>
      <c r="C1154" s="42"/>
      <c r="D1154" s="42">
        <v>18.54</v>
      </c>
      <c r="E1154" s="42"/>
      <c r="F1154" s="42">
        <v>11.32</v>
      </c>
      <c r="H1154" s="12">
        <v>30</v>
      </c>
      <c r="I1154" s="1">
        <v>50</v>
      </c>
      <c r="J1154" s="2">
        <f t="shared" si="253"/>
        <v>24.842148337595905</v>
      </c>
      <c r="K1154" s="2">
        <f t="shared" si="254"/>
        <v>45.978205263157889</v>
      </c>
      <c r="L1154" s="2">
        <f t="shared" si="252"/>
        <v>23.515858099468854</v>
      </c>
      <c r="N1154" s="51"/>
      <c r="O1154" s="51"/>
      <c r="P1154" s="51"/>
      <c r="Q1154" s="2"/>
      <c r="R1154" s="2"/>
      <c r="S1154" s="2"/>
      <c r="T1154" s="2"/>
      <c r="U1154" s="2"/>
      <c r="V1154" s="48"/>
      <c r="W1154" s="2"/>
    </row>
    <row r="1155" spans="1:23" hidden="1" x14ac:dyDescent="0.3">
      <c r="A1155" s="37">
        <v>44069</v>
      </c>
      <c r="B1155" s="42">
        <v>11.41</v>
      </c>
      <c r="C1155" s="42"/>
      <c r="D1155" s="42">
        <v>8.91</v>
      </c>
      <c r="E1155" s="42"/>
      <c r="F1155" s="42">
        <v>13.55</v>
      </c>
      <c r="H1155" s="12">
        <v>30</v>
      </c>
      <c r="I1155" s="1">
        <v>50</v>
      </c>
      <c r="J1155" s="2">
        <f t="shared" si="253"/>
        <v>24.831687979539637</v>
      </c>
      <c r="K1155" s="2">
        <f t="shared" si="254"/>
        <v>45.797599999999989</v>
      </c>
      <c r="L1155" s="2">
        <f t="shared" si="252"/>
        <v>23.504809712372069</v>
      </c>
      <c r="N1155" s="51"/>
      <c r="O1155" s="51"/>
      <c r="P1155" s="51"/>
      <c r="Q1155" s="2"/>
      <c r="R1155" s="2"/>
      <c r="S1155" s="2"/>
      <c r="T1155" s="2"/>
      <c r="U1155" s="2"/>
      <c r="V1155" s="48"/>
      <c r="W1155" s="2"/>
    </row>
    <row r="1156" spans="1:23" hidden="1" x14ac:dyDescent="0.3">
      <c r="A1156" s="37">
        <v>44070</v>
      </c>
      <c r="B1156" s="42">
        <v>9.75</v>
      </c>
      <c r="C1156" s="42"/>
      <c r="D1156" s="42">
        <v>12.4</v>
      </c>
      <c r="E1156" s="42"/>
      <c r="F1156" s="42">
        <v>14.28</v>
      </c>
      <c r="H1156" s="12">
        <v>30</v>
      </c>
      <c r="I1156" s="1">
        <v>50</v>
      </c>
      <c r="J1156" s="2">
        <f t="shared" si="253"/>
        <v>24.799999999999997</v>
      </c>
      <c r="K1156" s="2">
        <f t="shared" si="254"/>
        <v>45.746126315789468</v>
      </c>
      <c r="L1156" s="2">
        <f t="shared" si="252"/>
        <v>23.491852723124758</v>
      </c>
      <c r="N1156" s="51"/>
      <c r="O1156" s="51"/>
      <c r="P1156" s="51"/>
      <c r="Q1156" s="2"/>
      <c r="R1156" s="2"/>
      <c r="S1156" s="2"/>
      <c r="T1156" s="2"/>
      <c r="U1156" s="2"/>
      <c r="V1156" s="48"/>
      <c r="W1156" s="2"/>
    </row>
    <row r="1157" spans="1:23" hidden="1" x14ac:dyDescent="0.3">
      <c r="A1157" s="37">
        <v>44071</v>
      </c>
      <c r="B1157" s="42">
        <v>13.75</v>
      </c>
      <c r="C1157" s="42"/>
      <c r="D1157" s="42">
        <v>7.98</v>
      </c>
      <c r="E1157" s="42"/>
      <c r="F1157" s="42">
        <v>13.45</v>
      </c>
      <c r="H1157" s="12">
        <v>30</v>
      </c>
      <c r="I1157" s="1">
        <v>50</v>
      </c>
      <c r="J1157" s="2">
        <f t="shared" si="253"/>
        <v>24.773503836317136</v>
      </c>
      <c r="K1157" s="2">
        <f t="shared" si="254"/>
        <v>45.68583684210526</v>
      </c>
      <c r="L1157" s="2">
        <f t="shared" si="252"/>
        <v>23.475965626350572</v>
      </c>
      <c r="N1157" s="51"/>
      <c r="O1157" s="51"/>
      <c r="P1157" s="51"/>
      <c r="Q1157" s="2"/>
      <c r="R1157" s="2"/>
      <c r="S1157" s="2"/>
      <c r="T1157" s="2"/>
      <c r="U1157" s="2"/>
      <c r="V1157" s="48"/>
      <c r="W1157" s="2"/>
    </row>
    <row r="1158" spans="1:23" hidden="1" x14ac:dyDescent="0.3">
      <c r="A1158" s="37">
        <v>44072</v>
      </c>
      <c r="B1158" s="42">
        <v>16.11</v>
      </c>
      <c r="C1158" s="42"/>
      <c r="D1158" s="42">
        <v>8.85</v>
      </c>
      <c r="E1158" s="42"/>
      <c r="F1158" s="42">
        <v>14.23</v>
      </c>
      <c r="H1158" s="12">
        <v>30</v>
      </c>
      <c r="I1158" s="1">
        <v>50</v>
      </c>
      <c r="J1158" s="2">
        <f t="shared" si="253"/>
        <v>24.771815856777494</v>
      </c>
      <c r="K1158" s="2">
        <f t="shared" si="254"/>
        <v>45.550599999999996</v>
      </c>
      <c r="L1158" s="2">
        <f t="shared" si="252"/>
        <v>23.463384981189279</v>
      </c>
      <c r="N1158" s="51"/>
      <c r="O1158" s="51"/>
      <c r="P1158" s="51"/>
      <c r="Q1158" s="2"/>
      <c r="R1158" s="2"/>
      <c r="S1158" s="2"/>
      <c r="T1158" s="2"/>
      <c r="U1158" s="2"/>
      <c r="V1158" s="48"/>
      <c r="W1158" s="2"/>
    </row>
    <row r="1159" spans="1:23" hidden="1" x14ac:dyDescent="0.3">
      <c r="A1159" s="37">
        <v>44073</v>
      </c>
      <c r="B1159" s="42">
        <v>15.41</v>
      </c>
      <c r="C1159" s="42"/>
      <c r="D1159" s="42">
        <v>12.08</v>
      </c>
      <c r="E1159" s="42"/>
      <c r="F1159" s="42">
        <v>16.79</v>
      </c>
      <c r="H1159" s="12">
        <v>30</v>
      </c>
      <c r="I1159" s="1">
        <v>50</v>
      </c>
      <c r="J1159" s="2">
        <f t="shared" si="253"/>
        <v>24.781636828644505</v>
      </c>
      <c r="K1159" s="2">
        <f t="shared" si="254"/>
        <v>45.54388947368421</v>
      </c>
      <c r="L1159" s="2">
        <f t="shared" si="252"/>
        <v>23.470347346780684</v>
      </c>
      <c r="N1159" s="51"/>
      <c r="O1159" s="51"/>
      <c r="P1159" s="51"/>
      <c r="Q1159" s="2"/>
      <c r="R1159" s="2"/>
      <c r="S1159" s="2"/>
      <c r="T1159" s="2"/>
      <c r="U1159" s="2"/>
      <c r="V1159" s="48"/>
      <c r="W1159" s="2"/>
    </row>
    <row r="1160" spans="1:23" hidden="1" x14ac:dyDescent="0.3">
      <c r="A1160" s="37">
        <v>44074</v>
      </c>
      <c r="B1160" s="42">
        <v>20.04</v>
      </c>
      <c r="C1160" s="42"/>
      <c r="D1160" s="42">
        <v>9.1199999999999992</v>
      </c>
      <c r="E1160" s="42"/>
      <c r="F1160" s="42">
        <v>25.58</v>
      </c>
      <c r="H1160" s="12">
        <v>30</v>
      </c>
      <c r="I1160" s="1">
        <v>50</v>
      </c>
      <c r="J1160" s="2">
        <f t="shared" si="253"/>
        <v>24.797161125319693</v>
      </c>
      <c r="K1160" s="2">
        <f t="shared" si="254"/>
        <v>45.532863157894738</v>
      </c>
      <c r="L1160" s="2">
        <f t="shared" si="252"/>
        <v>23.498250572587128</v>
      </c>
      <c r="N1160" s="51"/>
      <c r="O1160" s="51"/>
      <c r="P1160" s="51"/>
      <c r="Q1160" s="2"/>
      <c r="R1160" s="2"/>
      <c r="S1160" s="2"/>
      <c r="T1160" s="2"/>
      <c r="U1160" s="2"/>
      <c r="V1160" s="48"/>
      <c r="W1160" s="2"/>
    </row>
    <row r="1161" spans="1:23" hidden="1" x14ac:dyDescent="0.3">
      <c r="A1161" s="37">
        <v>44075</v>
      </c>
      <c r="B1161" s="42">
        <v>21.54</v>
      </c>
      <c r="C1161" s="42"/>
      <c r="D1161" s="42">
        <v>4.67</v>
      </c>
      <c r="E1161" s="42"/>
      <c r="F1161" s="42">
        <v>22.64</v>
      </c>
      <c r="H1161" s="12">
        <v>30</v>
      </c>
      <c r="I1161" s="1">
        <v>50</v>
      </c>
      <c r="J1161" s="2">
        <f t="shared" si="253"/>
        <v>24.810332480818413</v>
      </c>
      <c r="K1161" s="2">
        <f t="shared" si="254"/>
        <v>45.482705263157897</v>
      </c>
      <c r="L1161" s="2">
        <f t="shared" si="252"/>
        <v>23.516126916673151</v>
      </c>
      <c r="N1161" s="51"/>
      <c r="O1161" s="51"/>
      <c r="P1161" s="51"/>
      <c r="Q1161" s="2"/>
      <c r="R1161" s="2"/>
      <c r="S1161" s="2"/>
      <c r="T1161" s="2"/>
      <c r="U1161" s="2"/>
      <c r="V1161" s="48"/>
      <c r="W1161" s="2"/>
    </row>
    <row r="1162" spans="1:23" hidden="1" x14ac:dyDescent="0.3">
      <c r="A1162" s="37">
        <v>44076</v>
      </c>
      <c r="B1162" s="42">
        <v>20.66</v>
      </c>
      <c r="C1162" s="42"/>
      <c r="D1162" s="42">
        <v>11.09</v>
      </c>
      <c r="E1162" s="42"/>
      <c r="F1162" s="42">
        <v>24.39</v>
      </c>
      <c r="H1162" s="12">
        <v>30</v>
      </c>
      <c r="I1162" s="1">
        <v>50</v>
      </c>
      <c r="J1162" s="2">
        <f t="shared" si="253"/>
        <v>24.823375959079286</v>
      </c>
      <c r="K1162" s="2">
        <f t="shared" si="254"/>
        <v>45.429310526315795</v>
      </c>
      <c r="L1162" s="2">
        <f t="shared" si="252"/>
        <v>23.54316992742584</v>
      </c>
      <c r="N1162" s="51"/>
      <c r="O1162" s="51"/>
      <c r="P1162" s="51"/>
      <c r="Q1162" s="2"/>
      <c r="R1162" s="2"/>
      <c r="S1162" s="2"/>
      <c r="T1162" s="2"/>
      <c r="U1162" s="2"/>
      <c r="V1162" s="48"/>
      <c r="W1162" s="2"/>
    </row>
    <row r="1163" spans="1:23" hidden="1" x14ac:dyDescent="0.3">
      <c r="A1163" s="37">
        <v>44077</v>
      </c>
      <c r="B1163" s="42">
        <v>21.78</v>
      </c>
      <c r="C1163" s="42"/>
      <c r="D1163" s="42">
        <v>12.59</v>
      </c>
      <c r="E1163" s="42"/>
      <c r="F1163" s="42">
        <v>24.01</v>
      </c>
      <c r="H1163" s="12">
        <v>30</v>
      </c>
      <c r="I1163" s="1">
        <v>50</v>
      </c>
      <c r="J1163" s="2">
        <f t="shared" si="253"/>
        <v>24.846112531969311</v>
      </c>
      <c r="K1163" s="2">
        <f t="shared" si="254"/>
        <v>45.338231578947365</v>
      </c>
      <c r="L1163" s="2">
        <f t="shared" si="252"/>
        <v>23.564702185490358</v>
      </c>
      <c r="N1163" s="51"/>
      <c r="O1163" s="51"/>
      <c r="P1163" s="51"/>
      <c r="Q1163" s="2"/>
      <c r="R1163" s="2"/>
      <c r="S1163" s="2"/>
      <c r="T1163" s="2"/>
      <c r="U1163" s="2"/>
      <c r="V1163" s="48"/>
      <c r="W1163" s="2"/>
    </row>
    <row r="1164" spans="1:23" hidden="1" x14ac:dyDescent="0.3">
      <c r="A1164" s="37">
        <v>44078</v>
      </c>
      <c r="B1164" s="42">
        <v>22.92</v>
      </c>
      <c r="C1164" s="42"/>
      <c r="D1164" s="42">
        <v>11.6</v>
      </c>
      <c r="E1164" s="42"/>
      <c r="F1164" s="42">
        <v>24.76</v>
      </c>
      <c r="H1164" s="12">
        <v>30</v>
      </c>
      <c r="I1164" s="1">
        <v>50</v>
      </c>
      <c r="J1164" s="2">
        <f t="shared" si="253"/>
        <v>24.84718670076726</v>
      </c>
      <c r="K1164" s="2">
        <f t="shared" si="254"/>
        <v>45.279599999999988</v>
      </c>
      <c r="L1164" s="2">
        <f t="shared" si="252"/>
        <v>23.585320465060249</v>
      </c>
      <c r="N1164" s="51"/>
      <c r="O1164" s="51"/>
      <c r="P1164" s="51"/>
      <c r="Q1164" s="2"/>
      <c r="R1164" s="2"/>
      <c r="S1164" s="2"/>
      <c r="T1164" s="2"/>
      <c r="U1164" s="2"/>
      <c r="V1164" s="48"/>
      <c r="W1164" s="2"/>
    </row>
    <row r="1165" spans="1:23" hidden="1" x14ac:dyDescent="0.3">
      <c r="A1165" s="37">
        <v>44079</v>
      </c>
      <c r="B1165" s="42">
        <v>11.84</v>
      </c>
      <c r="C1165" s="42"/>
      <c r="D1165" s="42">
        <v>6.84</v>
      </c>
      <c r="E1165" s="42"/>
      <c r="F1165" s="42">
        <v>11.58</v>
      </c>
      <c r="H1165" s="12">
        <v>30</v>
      </c>
      <c r="I1165" s="1">
        <v>50</v>
      </c>
      <c r="J1165" s="2">
        <f t="shared" si="253"/>
        <v>24.833350383631714</v>
      </c>
      <c r="K1165" s="2">
        <f t="shared" si="254"/>
        <v>45.166863157894738</v>
      </c>
      <c r="L1165" s="2">
        <f t="shared" si="252"/>
        <v>23.556610787640892</v>
      </c>
      <c r="N1165" s="51"/>
      <c r="O1165" s="51"/>
      <c r="P1165" s="51"/>
      <c r="Q1165" s="2"/>
      <c r="R1165" s="2"/>
      <c r="S1165" s="2"/>
      <c r="T1165" s="2"/>
      <c r="U1165" s="2"/>
      <c r="V1165" s="48"/>
      <c r="W1165" s="2"/>
    </row>
    <row r="1166" spans="1:23" hidden="1" x14ac:dyDescent="0.3">
      <c r="A1166" s="37">
        <v>44080</v>
      </c>
      <c r="B1166" s="42">
        <v>16.16</v>
      </c>
      <c r="C1166" s="42"/>
      <c r="D1166" s="42">
        <v>7.66</v>
      </c>
      <c r="E1166" s="42"/>
      <c r="F1166" s="42">
        <v>18.510000000000002</v>
      </c>
      <c r="H1166" s="12">
        <v>30</v>
      </c>
      <c r="I1166" s="1">
        <v>50</v>
      </c>
      <c r="J1166" s="2">
        <f t="shared" si="253"/>
        <v>24.842046035805627</v>
      </c>
      <c r="K1166" s="2">
        <f t="shared" si="254"/>
        <v>44.958810526315787</v>
      </c>
      <c r="L1166" s="2">
        <f t="shared" si="252"/>
        <v>23.543081000006467</v>
      </c>
      <c r="N1166" s="51"/>
      <c r="O1166" s="51"/>
      <c r="P1166" s="51"/>
      <c r="Q1166" s="2"/>
      <c r="R1166" s="2"/>
      <c r="S1166" s="2"/>
      <c r="T1166" s="2"/>
      <c r="U1166" s="2"/>
      <c r="V1166" s="48"/>
      <c r="W1166" s="2"/>
    </row>
    <row r="1167" spans="1:23" hidden="1" x14ac:dyDescent="0.3">
      <c r="A1167" s="37">
        <v>44081</v>
      </c>
      <c r="B1167" s="42">
        <v>18.059999999999999</v>
      </c>
      <c r="C1167" s="42"/>
      <c r="D1167" s="42">
        <v>3.21</v>
      </c>
      <c r="E1167" s="42"/>
      <c r="F1167" s="42">
        <v>14.69</v>
      </c>
      <c r="H1167" s="12">
        <v>30</v>
      </c>
      <c r="I1167" s="1">
        <v>50</v>
      </c>
      <c r="J1167" s="2">
        <f t="shared" si="253"/>
        <v>24.840767263427111</v>
      </c>
      <c r="K1167" s="2">
        <f t="shared" si="254"/>
        <v>44.673942105263151</v>
      </c>
      <c r="L1167" s="2">
        <f t="shared" si="252"/>
        <v>23.51940966043426</v>
      </c>
      <c r="N1167" s="51"/>
      <c r="O1167" s="51"/>
      <c r="P1167" s="51"/>
      <c r="Q1167" s="2"/>
      <c r="R1167" s="2"/>
      <c r="S1167" s="2"/>
      <c r="T1167" s="2"/>
      <c r="U1167" s="2"/>
      <c r="V1167" s="48"/>
      <c r="W1167" s="2"/>
    </row>
    <row r="1168" spans="1:23" hidden="1" x14ac:dyDescent="0.3">
      <c r="A1168" s="37">
        <v>44082</v>
      </c>
      <c r="B1168" s="42">
        <v>12.54</v>
      </c>
      <c r="C1168" s="42"/>
      <c r="D1168" s="42">
        <v>4.3499999999999996</v>
      </c>
      <c r="E1168" s="42"/>
      <c r="F1168" s="42">
        <v>12.94</v>
      </c>
      <c r="H1168" s="12">
        <v>30</v>
      </c>
      <c r="I1168" s="1">
        <v>50</v>
      </c>
      <c r="J1168" s="2">
        <f t="shared" si="253"/>
        <v>24.79120204603581</v>
      </c>
      <c r="K1168" s="2">
        <f t="shared" si="254"/>
        <v>44.348178947368417</v>
      </c>
      <c r="L1168" s="2">
        <f t="shared" si="252"/>
        <v>23.49119790133977</v>
      </c>
      <c r="N1168" s="51"/>
      <c r="O1168" s="51"/>
      <c r="P1168" s="51"/>
      <c r="Q1168" s="2"/>
      <c r="R1168" s="2"/>
      <c r="S1168" s="2"/>
      <c r="T1168" s="2"/>
      <c r="U1168" s="2"/>
      <c r="V1168" s="48"/>
      <c r="W1168" s="2"/>
    </row>
    <row r="1169" spans="1:23" hidden="1" x14ac:dyDescent="0.3">
      <c r="A1169" s="37">
        <v>44083</v>
      </c>
      <c r="B1169" s="42">
        <v>15.2</v>
      </c>
      <c r="C1169" s="42"/>
      <c r="D1169" s="42">
        <v>5.51</v>
      </c>
      <c r="E1169" s="42"/>
      <c r="F1169" s="42">
        <v>17.29</v>
      </c>
      <c r="H1169" s="12">
        <v>30</v>
      </c>
      <c r="I1169" s="1">
        <v>50</v>
      </c>
      <c r="J1169" s="2">
        <f t="shared" si="253"/>
        <v>24.725063938618931</v>
      </c>
      <c r="K1169" s="2">
        <f t="shared" si="254"/>
        <v>44.002547368421055</v>
      </c>
      <c r="L1169" s="2">
        <f t="shared" si="252"/>
        <v>23.474705353729824</v>
      </c>
      <c r="N1169" s="51"/>
      <c r="O1169" s="51"/>
      <c r="P1169" s="51"/>
      <c r="Q1169" s="2"/>
      <c r="R1169" s="2"/>
      <c r="S1169" s="2"/>
      <c r="T1169" s="2"/>
      <c r="U1169" s="2"/>
      <c r="V1169" s="48"/>
      <c r="W1169" s="2"/>
    </row>
    <row r="1170" spans="1:23" hidden="1" x14ac:dyDescent="0.3">
      <c r="A1170" s="37">
        <v>44084</v>
      </c>
      <c r="B1170" s="42">
        <v>11.55</v>
      </c>
      <c r="C1170" s="42"/>
      <c r="D1170" s="42">
        <v>2.81</v>
      </c>
      <c r="E1170" s="42"/>
      <c r="F1170" s="42">
        <v>12.32</v>
      </c>
      <c r="H1170" s="12">
        <v>30</v>
      </c>
      <c r="I1170" s="1">
        <v>50</v>
      </c>
      <c r="J1170" s="2">
        <f t="shared" si="253"/>
        <v>24.713503836317145</v>
      </c>
      <c r="K1170" s="2">
        <f t="shared" si="254"/>
        <v>43.910178947368429</v>
      </c>
      <c r="L1170" s="2">
        <f t="shared" si="252"/>
        <v>23.467285140963867</v>
      </c>
      <c r="N1170" s="51"/>
      <c r="O1170" s="51"/>
      <c r="P1170" s="51"/>
      <c r="Q1170" s="2"/>
      <c r="R1170" s="2"/>
      <c r="S1170" s="2"/>
      <c r="T1170" s="2"/>
      <c r="U1170" s="2"/>
      <c r="V1170" s="48"/>
      <c r="W1170" s="2"/>
    </row>
    <row r="1171" spans="1:23" hidden="1" x14ac:dyDescent="0.3">
      <c r="A1171" s="37">
        <v>44085</v>
      </c>
      <c r="B1171" s="42">
        <v>13.05</v>
      </c>
      <c r="C1171" s="42"/>
      <c r="D1171" s="42">
        <v>2.99</v>
      </c>
      <c r="E1171" s="42"/>
      <c r="F1171" s="42">
        <v>11.95</v>
      </c>
      <c r="H1171" s="12">
        <v>30</v>
      </c>
      <c r="I1171" s="1">
        <v>50</v>
      </c>
      <c r="J1171" s="2">
        <f t="shared" si="253"/>
        <v>24.723222506393867</v>
      </c>
      <c r="K1171" s="2">
        <f t="shared" si="254"/>
        <v>43.848205263157894</v>
      </c>
      <c r="L1171" s="2">
        <f t="shared" si="252"/>
        <v>23.471886204793655</v>
      </c>
      <c r="N1171" s="51"/>
      <c r="O1171" s="51"/>
      <c r="P1171" s="51"/>
      <c r="Q1171" s="2"/>
      <c r="R1171" s="2"/>
      <c r="S1171" s="2"/>
      <c r="T1171" s="2"/>
      <c r="U1171" s="2"/>
      <c r="V1171" s="48"/>
      <c r="W1171" s="2"/>
    </row>
    <row r="1172" spans="1:23" hidden="1" x14ac:dyDescent="0.3">
      <c r="A1172" s="37">
        <v>44086</v>
      </c>
      <c r="B1172" s="42">
        <v>6.66</v>
      </c>
      <c r="C1172" s="42"/>
      <c r="D1172" s="42">
        <v>6.34</v>
      </c>
      <c r="E1172" s="42"/>
      <c r="F1172" s="42">
        <v>7.73</v>
      </c>
      <c r="H1172" s="12">
        <v>30</v>
      </c>
      <c r="I1172" s="1">
        <v>50</v>
      </c>
      <c r="J1172" s="2">
        <f t="shared" si="253"/>
        <v>24.724833759590798</v>
      </c>
      <c r="K1172" s="2">
        <f t="shared" si="254"/>
        <v>43.673915789473675</v>
      </c>
      <c r="L1172" s="2">
        <f t="shared" si="252"/>
        <v>23.472364928197909</v>
      </c>
      <c r="N1172" s="51"/>
      <c r="O1172" s="51"/>
      <c r="P1172" s="51"/>
      <c r="Q1172" s="2"/>
      <c r="R1172" s="2"/>
      <c r="S1172" s="2"/>
      <c r="T1172" s="2"/>
      <c r="U1172" s="2"/>
      <c r="V1172" s="48"/>
      <c r="W1172" s="2"/>
    </row>
    <row r="1173" spans="1:23" hidden="1" x14ac:dyDescent="0.3">
      <c r="A1173" s="37">
        <v>44087</v>
      </c>
      <c r="B1173" s="42">
        <v>7.64</v>
      </c>
      <c r="C1173" s="42"/>
      <c r="D1173" s="42">
        <v>8.5299999999999994</v>
      </c>
      <c r="E1173" s="42"/>
      <c r="F1173" s="42">
        <v>13.39</v>
      </c>
      <c r="H1173" s="12">
        <v>30</v>
      </c>
      <c r="I1173" s="1">
        <v>50</v>
      </c>
      <c r="J1173" s="2">
        <f t="shared" si="253"/>
        <v>24.728567774936064</v>
      </c>
      <c r="K1173" s="2">
        <f t="shared" si="254"/>
        <v>43.575336842105258</v>
      </c>
      <c r="L1173" s="2">
        <f t="shared" si="252"/>
        <v>23.468322375006419</v>
      </c>
      <c r="N1173" s="51"/>
      <c r="O1173" s="51"/>
      <c r="P1173" s="51"/>
      <c r="Q1173" s="2"/>
      <c r="R1173" s="2"/>
      <c r="S1173" s="2"/>
      <c r="T1173" s="2"/>
      <c r="U1173" s="2"/>
      <c r="V1173" s="48"/>
      <c r="W1173" s="2"/>
    </row>
    <row r="1174" spans="1:23" hidden="1" x14ac:dyDescent="0.3">
      <c r="A1174" s="37">
        <v>44088</v>
      </c>
      <c r="B1174" s="42">
        <v>12.51</v>
      </c>
      <c r="C1174" s="42"/>
      <c r="D1174" s="42">
        <v>7.66</v>
      </c>
      <c r="E1174" s="42"/>
      <c r="F1174" s="42">
        <v>14.61</v>
      </c>
      <c r="H1174" s="12">
        <v>30</v>
      </c>
      <c r="I1174" s="1">
        <v>50</v>
      </c>
      <c r="J1174" s="2">
        <f t="shared" si="253"/>
        <v>24.735089514066495</v>
      </c>
      <c r="K1174" s="2">
        <f t="shared" si="254"/>
        <v>43.468494736842104</v>
      </c>
      <c r="L1174" s="2">
        <f t="shared" si="252"/>
        <v>23.453880885644715</v>
      </c>
      <c r="N1174" s="51"/>
      <c r="O1174" s="51"/>
      <c r="P1174" s="51"/>
      <c r="Q1174" s="2"/>
      <c r="R1174" s="2"/>
      <c r="S1174" s="2"/>
      <c r="T1174" s="2"/>
      <c r="U1174" s="2"/>
      <c r="V1174" s="48"/>
      <c r="W1174" s="2"/>
    </row>
    <row r="1175" spans="1:23" hidden="1" x14ac:dyDescent="0.3">
      <c r="A1175" s="37">
        <v>44089</v>
      </c>
      <c r="B1175" s="42">
        <v>18.22</v>
      </c>
      <c r="C1175" s="42"/>
      <c r="D1175" s="42">
        <v>6.48</v>
      </c>
      <c r="E1175" s="42"/>
      <c r="F1175" s="42">
        <v>15.58</v>
      </c>
      <c r="H1175" s="12">
        <v>30</v>
      </c>
      <c r="I1175" s="1">
        <v>50</v>
      </c>
      <c r="J1175" s="2">
        <f t="shared" si="253"/>
        <v>24.747391304347826</v>
      </c>
      <c r="K1175" s="2">
        <f t="shared" si="254"/>
        <v>43.340336842105259</v>
      </c>
      <c r="L1175" s="2">
        <f t="shared" si="252"/>
        <v>23.446992587772375</v>
      </c>
      <c r="N1175" s="51"/>
      <c r="O1175" s="51"/>
      <c r="P1175" s="51"/>
      <c r="Q1175" s="2"/>
      <c r="R1175" s="2"/>
      <c r="S1175" s="2"/>
      <c r="T1175" s="2"/>
      <c r="U1175" s="2"/>
      <c r="V1175" s="48"/>
      <c r="W1175" s="2"/>
    </row>
    <row r="1176" spans="1:23" hidden="1" x14ac:dyDescent="0.3">
      <c r="A1176" s="37">
        <v>44090</v>
      </c>
      <c r="B1176" s="42">
        <v>13.18</v>
      </c>
      <c r="C1176" s="42"/>
      <c r="D1176" s="42">
        <v>63.95</v>
      </c>
      <c r="E1176" s="42"/>
      <c r="F1176" s="42">
        <v>15.36</v>
      </c>
      <c r="H1176" s="12">
        <v>30</v>
      </c>
      <c r="I1176" s="1">
        <v>50</v>
      </c>
      <c r="J1176" s="2">
        <f t="shared" si="253"/>
        <v>24.748081841432224</v>
      </c>
      <c r="K1176" s="2">
        <f t="shared" si="254"/>
        <v>43.312994736842121</v>
      </c>
      <c r="L1176" s="2">
        <f t="shared" si="252"/>
        <v>23.436886204793652</v>
      </c>
      <c r="N1176" s="51"/>
      <c r="O1176" s="51"/>
      <c r="P1176" s="51"/>
      <c r="Q1176" s="2"/>
      <c r="R1176" s="2"/>
      <c r="S1176" s="2"/>
      <c r="T1176" s="2"/>
      <c r="U1176" s="2"/>
      <c r="V1176" s="48"/>
      <c r="W1176" s="2"/>
    </row>
    <row r="1177" spans="1:23" hidden="1" x14ac:dyDescent="0.3">
      <c r="A1177" s="37">
        <v>44091</v>
      </c>
      <c r="B1177" s="42">
        <v>17.36</v>
      </c>
      <c r="C1177" s="42"/>
      <c r="D1177" s="42">
        <v>32.950000000000003</v>
      </c>
      <c r="E1177" s="42"/>
      <c r="F1177" s="42">
        <v>19.27</v>
      </c>
      <c r="H1177" s="12">
        <v>30</v>
      </c>
      <c r="I1177" s="1">
        <v>50</v>
      </c>
      <c r="J1177" s="2">
        <f t="shared" si="253"/>
        <v>24.74506393861893</v>
      </c>
      <c r="K1177" s="2">
        <f t="shared" si="254"/>
        <v>43.272021052631587</v>
      </c>
      <c r="L1177" s="2">
        <f t="shared" si="252"/>
        <v>23.433402162240462</v>
      </c>
      <c r="N1177" s="51"/>
      <c r="O1177" s="51"/>
      <c r="P1177" s="51"/>
      <c r="Q1177" s="2"/>
      <c r="R1177" s="2"/>
      <c r="S1177" s="2"/>
      <c r="T1177" s="2"/>
      <c r="U1177" s="2"/>
      <c r="V1177" s="48"/>
      <c r="W1177" s="2"/>
    </row>
    <row r="1178" spans="1:23" hidden="1" x14ac:dyDescent="0.3">
      <c r="A1178" s="37">
        <v>44092</v>
      </c>
      <c r="B1178" s="42">
        <v>21.87</v>
      </c>
      <c r="C1178" s="42"/>
      <c r="D1178" s="42">
        <v>19.739999999999998</v>
      </c>
      <c r="E1178" s="42"/>
      <c r="F1178" s="42">
        <v>25.17</v>
      </c>
      <c r="H1178" s="12">
        <v>30</v>
      </c>
      <c r="I1178" s="1">
        <v>50</v>
      </c>
      <c r="J1178" s="2">
        <f t="shared" si="253"/>
        <v>24.752199488491058</v>
      </c>
      <c r="K1178" s="2">
        <f t="shared" si="254"/>
        <v>43.220310526315799</v>
      </c>
      <c r="L1178" s="2">
        <f t="shared" si="252"/>
        <v>23.456141523942595</v>
      </c>
      <c r="N1178" s="51"/>
      <c r="O1178" s="51"/>
      <c r="P1178" s="51"/>
      <c r="Q1178" s="2"/>
      <c r="R1178" s="2"/>
      <c r="S1178" s="2"/>
      <c r="T1178" s="2"/>
      <c r="U1178" s="2"/>
      <c r="V1178" s="48"/>
      <c r="W1178" s="2"/>
    </row>
    <row r="1179" spans="1:23" hidden="1" x14ac:dyDescent="0.3">
      <c r="A1179" s="37">
        <v>44093</v>
      </c>
      <c r="B1179" s="42">
        <v>16.239999999999998</v>
      </c>
      <c r="C1179" s="42"/>
      <c r="D1179" s="42">
        <v>17.47</v>
      </c>
      <c r="E1179" s="42"/>
      <c r="F1179" s="42">
        <v>16.579999999999998</v>
      </c>
      <c r="H1179" s="12">
        <v>30</v>
      </c>
      <c r="I1179" s="1">
        <v>50</v>
      </c>
      <c r="J1179" s="2">
        <f t="shared" si="253"/>
        <v>24.684040920716125</v>
      </c>
      <c r="K1179" s="2">
        <f t="shared" si="254"/>
        <v>43.064442105263176</v>
      </c>
      <c r="L1179" s="2">
        <f t="shared" si="252"/>
        <v>23.375077694155362</v>
      </c>
      <c r="N1179" s="51"/>
      <c r="O1179" s="51"/>
      <c r="P1179" s="51"/>
      <c r="Q1179" s="2"/>
      <c r="R1179" s="2"/>
      <c r="S1179" s="2"/>
      <c r="T1179" s="2"/>
      <c r="U1179" s="2"/>
      <c r="V1179" s="48"/>
      <c r="W1179" s="2"/>
    </row>
    <row r="1180" spans="1:23" hidden="1" x14ac:dyDescent="0.3">
      <c r="A1180" s="37">
        <v>44094</v>
      </c>
      <c r="B1180" s="42">
        <v>13.08</v>
      </c>
      <c r="C1180" s="42"/>
      <c r="D1180" s="42">
        <v>19.3</v>
      </c>
      <c r="E1180" s="42"/>
      <c r="F1180" s="42">
        <v>12.4</v>
      </c>
      <c r="H1180" s="12">
        <v>30</v>
      </c>
      <c r="I1180" s="1">
        <v>50</v>
      </c>
      <c r="J1180" s="2">
        <f t="shared" si="253"/>
        <v>24.686291560102312</v>
      </c>
      <c r="K1180" s="2">
        <f t="shared" si="254"/>
        <v>42.907547368421071</v>
      </c>
      <c r="L1180" s="2">
        <f t="shared" si="252"/>
        <v>23.382258545219187</v>
      </c>
      <c r="N1180" s="51"/>
      <c r="O1180" s="51"/>
      <c r="P1180" s="51"/>
      <c r="Q1180" s="2"/>
      <c r="R1180" s="2"/>
      <c r="S1180" s="2"/>
      <c r="T1180" s="2"/>
      <c r="U1180" s="2"/>
      <c r="V1180" s="48"/>
      <c r="W1180" s="2"/>
    </row>
    <row r="1181" spans="1:23" hidden="1" x14ac:dyDescent="0.3">
      <c r="A1181" s="37">
        <v>44095</v>
      </c>
      <c r="B1181" s="42">
        <v>12.41</v>
      </c>
      <c r="C1181" s="42"/>
      <c r="D1181" s="42">
        <v>52.21</v>
      </c>
      <c r="E1181" s="42"/>
      <c r="F1181" s="42">
        <v>13.22</v>
      </c>
      <c r="H1181" s="12">
        <v>30</v>
      </c>
      <c r="I1181" s="1">
        <v>50</v>
      </c>
      <c r="J1181" s="2">
        <f t="shared" si="253"/>
        <v>24.681943734015352</v>
      </c>
      <c r="K1181" s="2">
        <f t="shared" si="254"/>
        <v>42.936468421052645</v>
      </c>
      <c r="L1181" s="2">
        <f t="shared" si="252"/>
        <v>23.389465992027695</v>
      </c>
      <c r="N1181" s="51"/>
      <c r="O1181" s="51"/>
      <c r="P1181" s="51"/>
      <c r="Q1181" s="2"/>
      <c r="R1181" s="2"/>
      <c r="S1181" s="2"/>
      <c r="T1181" s="2"/>
      <c r="U1181" s="2"/>
      <c r="V1181" s="48"/>
      <c r="W1181" s="2"/>
    </row>
    <row r="1182" spans="1:23" hidden="1" x14ac:dyDescent="0.3">
      <c r="A1182" s="37">
        <v>44096</v>
      </c>
      <c r="B1182" s="42">
        <v>11.69</v>
      </c>
      <c r="C1182" s="42"/>
      <c r="D1182" s="42">
        <v>27.22</v>
      </c>
      <c r="E1182" s="42"/>
      <c r="F1182" s="42">
        <v>16.45</v>
      </c>
      <c r="H1182" s="12">
        <v>30</v>
      </c>
      <c r="I1182" s="1">
        <v>50</v>
      </c>
      <c r="J1182" s="2">
        <f t="shared" si="253"/>
        <v>24.664245524296682</v>
      </c>
      <c r="K1182" s="2">
        <f t="shared" si="254"/>
        <v>42.890178947368433</v>
      </c>
      <c r="L1182" s="2">
        <f t="shared" si="252"/>
        <v>23.39667343883621</v>
      </c>
      <c r="N1182" s="51"/>
      <c r="O1182" s="51"/>
      <c r="P1182" s="51"/>
      <c r="Q1182" s="2"/>
      <c r="R1182" s="2"/>
      <c r="S1182" s="2"/>
      <c r="T1182" s="2"/>
      <c r="U1182" s="2"/>
      <c r="V1182" s="48"/>
      <c r="W1182" s="2"/>
    </row>
    <row r="1183" spans="1:23" hidden="1" x14ac:dyDescent="0.3">
      <c r="A1183" s="37">
        <v>44097</v>
      </c>
      <c r="B1183" s="42">
        <v>15.14</v>
      </c>
      <c r="C1183" s="42"/>
      <c r="D1183" s="42">
        <v>31.39</v>
      </c>
      <c r="E1183" s="42"/>
      <c r="F1183" s="42">
        <v>17.02</v>
      </c>
      <c r="H1183" s="12">
        <v>30</v>
      </c>
      <c r="I1183" s="1">
        <v>50</v>
      </c>
      <c r="J1183" s="2">
        <f t="shared" si="253"/>
        <v>24.617851662404099</v>
      </c>
      <c r="K1183" s="2">
        <f t="shared" si="254"/>
        <v>42.899678947368429</v>
      </c>
      <c r="L1183" s="2">
        <f t="shared" si="252"/>
        <v>23.363960672878768</v>
      </c>
      <c r="N1183" s="51"/>
      <c r="O1183" s="51"/>
      <c r="P1183" s="51"/>
      <c r="Q1183" s="2"/>
      <c r="R1183" s="2"/>
      <c r="S1183" s="2"/>
      <c r="T1183" s="2"/>
      <c r="U1183" s="2"/>
      <c r="V1183" s="48"/>
      <c r="W1183" s="2"/>
    </row>
    <row r="1184" spans="1:23" hidden="1" x14ac:dyDescent="0.3">
      <c r="A1184" s="37">
        <v>44098</v>
      </c>
      <c r="B1184" s="42" t="s">
        <v>33</v>
      </c>
      <c r="C1184" s="42"/>
      <c r="D1184" s="42">
        <v>60.53</v>
      </c>
      <c r="E1184" s="42"/>
      <c r="F1184" s="42">
        <v>12.57</v>
      </c>
      <c r="H1184" s="12">
        <v>30</v>
      </c>
      <c r="I1184" s="1">
        <v>50</v>
      </c>
      <c r="J1184" s="2">
        <f t="shared" si="253"/>
        <v>24.618692307692314</v>
      </c>
      <c r="K1184" s="2">
        <f t="shared" si="254"/>
        <v>42.847757894736851</v>
      </c>
      <c r="L1184" s="2">
        <f t="shared" si="252"/>
        <v>23.321274502666</v>
      </c>
      <c r="N1184" s="51"/>
      <c r="O1184" s="51"/>
      <c r="P1184" s="51"/>
      <c r="Q1184" s="2"/>
      <c r="R1184" s="2"/>
      <c r="S1184" s="2"/>
      <c r="T1184" s="2"/>
      <c r="U1184" s="2"/>
      <c r="V1184" s="48"/>
      <c r="W1184" s="2"/>
    </row>
    <row r="1185" spans="1:23" hidden="1" x14ac:dyDescent="0.3">
      <c r="A1185" s="37">
        <v>44099</v>
      </c>
      <c r="B1185" s="42" t="s">
        <v>33</v>
      </c>
      <c r="C1185" s="42"/>
      <c r="D1185" s="42">
        <v>152.22999999999999</v>
      </c>
      <c r="E1185" s="42"/>
      <c r="F1185" s="42">
        <v>22.3</v>
      </c>
      <c r="H1185" s="12">
        <v>30</v>
      </c>
      <c r="I1185" s="1">
        <v>50</v>
      </c>
      <c r="J1185" s="2">
        <f t="shared" si="253"/>
        <v>24.608946015424173</v>
      </c>
      <c r="K1185" s="2">
        <f t="shared" si="254"/>
        <v>43.132310526315806</v>
      </c>
      <c r="L1185" s="2">
        <f t="shared" si="252"/>
        <v>23.301673438836215</v>
      </c>
      <c r="N1185" s="51"/>
      <c r="O1185" s="51"/>
      <c r="P1185" s="51"/>
      <c r="Q1185" s="2"/>
      <c r="R1185" s="2"/>
      <c r="S1185" s="2"/>
      <c r="T1185" s="2"/>
      <c r="U1185" s="2"/>
      <c r="V1185" s="48"/>
      <c r="W1185" s="2"/>
    </row>
    <row r="1186" spans="1:23" hidden="1" x14ac:dyDescent="0.3">
      <c r="A1186" s="37">
        <v>44100</v>
      </c>
      <c r="B1186" s="42">
        <v>6.15</v>
      </c>
      <c r="C1186" s="42"/>
      <c r="D1186" s="42">
        <v>33.520000000000003</v>
      </c>
      <c r="E1186" s="42"/>
      <c r="F1186" s="42">
        <v>8.43</v>
      </c>
      <c r="H1186" s="12">
        <v>30</v>
      </c>
      <c r="I1186" s="1">
        <v>50</v>
      </c>
      <c r="J1186" s="2">
        <f t="shared" si="253"/>
        <v>24.545398457583552</v>
      </c>
      <c r="K1186" s="2">
        <f t="shared" si="254"/>
        <v>43.135836842105277</v>
      </c>
      <c r="L1186" s="2">
        <f t="shared" si="252"/>
        <v>23.250423438836219</v>
      </c>
      <c r="N1186" s="51"/>
      <c r="O1186" s="51"/>
      <c r="P1186" s="51"/>
      <c r="Q1186" s="2"/>
      <c r="R1186" s="2"/>
      <c r="S1186" s="2"/>
      <c r="T1186" s="2"/>
      <c r="U1186" s="2"/>
      <c r="V1186" s="48"/>
      <c r="W1186" s="2"/>
    </row>
    <row r="1187" spans="1:23" hidden="1" x14ac:dyDescent="0.3">
      <c r="A1187" s="37">
        <v>44101</v>
      </c>
      <c r="B1187" s="42">
        <v>9.0500000000000007</v>
      </c>
      <c r="C1187" s="42"/>
      <c r="D1187" s="42">
        <v>18</v>
      </c>
      <c r="E1187" s="42"/>
      <c r="F1187" s="42">
        <v>10.5</v>
      </c>
      <c r="H1187" s="12">
        <v>30</v>
      </c>
      <c r="I1187" s="1">
        <v>50</v>
      </c>
      <c r="J1187" s="2">
        <f t="shared" si="253"/>
        <v>24.518688946015427</v>
      </c>
      <c r="K1187" s="2">
        <f t="shared" si="254"/>
        <v>43.130310526315796</v>
      </c>
      <c r="L1187" s="2">
        <f t="shared" si="252"/>
        <v>23.220769183517074</v>
      </c>
      <c r="N1187" s="51"/>
      <c r="O1187" s="51"/>
      <c r="P1187" s="51"/>
      <c r="Q1187" s="2"/>
      <c r="R1187" s="2"/>
      <c r="S1187" s="2"/>
      <c r="T1187" s="2"/>
      <c r="U1187" s="2"/>
      <c r="V1187" s="48"/>
      <c r="W1187" s="2"/>
    </row>
    <row r="1188" spans="1:23" hidden="1" x14ac:dyDescent="0.3">
      <c r="A1188" s="37">
        <v>44102</v>
      </c>
      <c r="B1188" s="42">
        <v>17.98</v>
      </c>
      <c r="C1188" s="42"/>
      <c r="D1188" s="42">
        <v>22.02</v>
      </c>
      <c r="E1188" s="42"/>
      <c r="F1188" s="42">
        <v>18.75</v>
      </c>
      <c r="H1188" s="12">
        <v>30</v>
      </c>
      <c r="I1188" s="1">
        <v>50</v>
      </c>
      <c r="J1188" s="2">
        <f t="shared" si="253"/>
        <v>24.518200514138819</v>
      </c>
      <c r="K1188" s="2">
        <f t="shared" si="254"/>
        <v>43.10686315789475</v>
      </c>
      <c r="L1188" s="2">
        <f t="shared" si="252"/>
        <v>23.204333013304311</v>
      </c>
      <c r="N1188" s="51"/>
      <c r="O1188" s="51"/>
      <c r="P1188" s="51"/>
      <c r="Q1188" s="2"/>
      <c r="R1188" s="2"/>
      <c r="S1188" s="2"/>
      <c r="T1188" s="2"/>
      <c r="U1188" s="2"/>
      <c r="V1188" s="48"/>
      <c r="W1188" s="2"/>
    </row>
    <row r="1189" spans="1:23" hidden="1" x14ac:dyDescent="0.3">
      <c r="A1189" s="37">
        <v>44103</v>
      </c>
      <c r="B1189" s="42">
        <v>15.46</v>
      </c>
      <c r="C1189" s="42"/>
      <c r="D1189" s="42">
        <v>14.82</v>
      </c>
      <c r="E1189" s="42"/>
      <c r="F1189" s="42">
        <v>15.9</v>
      </c>
      <c r="H1189" s="12">
        <v>30</v>
      </c>
      <c r="I1189" s="1">
        <v>50</v>
      </c>
      <c r="J1189" s="2">
        <f t="shared" si="253"/>
        <v>24.486221079691514</v>
      </c>
      <c r="K1189" s="2">
        <f t="shared" si="254"/>
        <v>43.044284210526328</v>
      </c>
      <c r="L1189" s="2">
        <f t="shared" si="252"/>
        <v>23.178774502666009</v>
      </c>
      <c r="N1189" s="51"/>
      <c r="O1189" s="51"/>
      <c r="P1189" s="51"/>
      <c r="Q1189" s="2"/>
      <c r="R1189" s="2"/>
      <c r="S1189" s="2"/>
      <c r="T1189" s="2"/>
      <c r="U1189" s="2"/>
      <c r="V1189" s="48"/>
      <c r="W1189" s="2"/>
    </row>
    <row r="1190" spans="1:23" hidden="1" x14ac:dyDescent="0.3">
      <c r="A1190" s="37">
        <v>44104</v>
      </c>
      <c r="B1190" s="42">
        <v>12.87</v>
      </c>
      <c r="C1190" s="42"/>
      <c r="D1190" s="42">
        <v>37.9</v>
      </c>
      <c r="E1190" s="42"/>
      <c r="F1190" s="42">
        <v>14.5</v>
      </c>
      <c r="H1190" s="12">
        <v>30</v>
      </c>
      <c r="I1190" s="1">
        <v>50</v>
      </c>
      <c r="J1190" s="2">
        <f t="shared" si="253"/>
        <v>24.485784061696663</v>
      </c>
      <c r="K1190" s="2">
        <f t="shared" si="254"/>
        <v>43.1230210526316</v>
      </c>
      <c r="L1190" s="2">
        <f t="shared" si="252"/>
        <v>23.199572375006433</v>
      </c>
      <c r="N1190" s="51"/>
      <c r="O1190" s="51"/>
      <c r="P1190" s="51"/>
      <c r="Q1190" s="2"/>
      <c r="R1190" s="2"/>
      <c r="S1190" s="2"/>
      <c r="T1190" s="2"/>
      <c r="U1190" s="2"/>
      <c r="V1190" s="48"/>
      <c r="W1190" s="2"/>
    </row>
    <row r="1191" spans="1:23" hidden="1" x14ac:dyDescent="0.3">
      <c r="A1191" s="37">
        <v>44105</v>
      </c>
      <c r="B1191" s="42">
        <v>9.5299999999999994</v>
      </c>
      <c r="C1191" s="42"/>
      <c r="D1191" s="42">
        <v>42.93</v>
      </c>
      <c r="E1191" s="42"/>
      <c r="F1191" s="42">
        <v>14.38</v>
      </c>
      <c r="H1191" s="12">
        <v>30</v>
      </c>
      <c r="I1191" s="1">
        <v>50</v>
      </c>
      <c r="J1191" s="2">
        <f t="shared" si="253"/>
        <v>24.487994858611831</v>
      </c>
      <c r="K1191" s="2">
        <f t="shared" si="254"/>
        <v>43.219100000000012</v>
      </c>
      <c r="L1191" s="2">
        <f t="shared" si="252"/>
        <v>23.226114928197919</v>
      </c>
      <c r="N1191" s="51"/>
      <c r="O1191" s="51"/>
      <c r="P1191" s="51"/>
      <c r="Q1191" s="2"/>
      <c r="R1191" s="2"/>
      <c r="S1191" s="2"/>
      <c r="T1191" s="2"/>
      <c r="U1191" s="2"/>
      <c r="V1191" s="48"/>
      <c r="W1191" s="2"/>
    </row>
    <row r="1192" spans="1:23" hidden="1" x14ac:dyDescent="0.3">
      <c r="A1192" s="37">
        <v>44106</v>
      </c>
      <c r="B1192" s="42" t="s">
        <v>33</v>
      </c>
      <c r="C1192" s="42"/>
      <c r="D1192" s="42">
        <v>34.81</v>
      </c>
      <c r="E1192" s="42"/>
      <c r="F1192" s="42">
        <v>18.079999999999998</v>
      </c>
      <c r="H1192" s="12">
        <v>30</v>
      </c>
      <c r="I1192" s="1">
        <v>50</v>
      </c>
      <c r="J1192" s="2">
        <f t="shared" si="253"/>
        <v>24.526726804123712</v>
      </c>
      <c r="K1192" s="2">
        <f t="shared" si="254"/>
        <v>43.253205263157909</v>
      </c>
      <c r="L1192" s="2">
        <f t="shared" si="252"/>
        <v>23.250370247346854</v>
      </c>
      <c r="N1192" s="51"/>
      <c r="O1192" s="51"/>
      <c r="P1192" s="51"/>
      <c r="Q1192" s="2"/>
      <c r="R1192" s="2"/>
      <c r="S1192" s="2"/>
      <c r="T1192" s="2"/>
      <c r="U1192" s="2"/>
      <c r="V1192" s="48"/>
      <c r="W1192" s="2"/>
    </row>
    <row r="1193" spans="1:23" hidden="1" x14ac:dyDescent="0.3">
      <c r="A1193" s="37">
        <v>44107</v>
      </c>
      <c r="B1193" s="42">
        <v>17.03</v>
      </c>
      <c r="C1193" s="42"/>
      <c r="D1193" s="42">
        <v>27.77</v>
      </c>
      <c r="E1193" s="42"/>
      <c r="F1193" s="42">
        <v>18.07</v>
      </c>
      <c r="H1193" s="12">
        <v>30</v>
      </c>
      <c r="I1193" s="1">
        <v>50</v>
      </c>
      <c r="J1193" s="2">
        <f t="shared" si="253"/>
        <v>24.537706185567014</v>
      </c>
      <c r="K1193" s="2">
        <f t="shared" si="254"/>
        <v>43.218415789473703</v>
      </c>
      <c r="L1193" s="2">
        <f t="shared" si="252"/>
        <v>23.261274502666001</v>
      </c>
      <c r="N1193" s="51"/>
      <c r="O1193" s="51"/>
      <c r="P1193" s="51"/>
      <c r="Q1193" s="2"/>
      <c r="R1193" s="2"/>
      <c r="S1193" s="2"/>
      <c r="T1193" s="2"/>
      <c r="U1193" s="2"/>
      <c r="V1193" s="48"/>
      <c r="W1193" s="2"/>
    </row>
    <row r="1194" spans="1:23" hidden="1" x14ac:dyDescent="0.3">
      <c r="A1194" s="37">
        <v>44108</v>
      </c>
      <c r="B1194" s="42">
        <v>17.760000000000002</v>
      </c>
      <c r="C1194" s="42"/>
      <c r="D1194" s="42">
        <v>32.79</v>
      </c>
      <c r="E1194" s="42"/>
      <c r="F1194" s="42">
        <v>17.03</v>
      </c>
      <c r="H1194" s="12">
        <v>30</v>
      </c>
      <c r="I1194" s="1">
        <v>50</v>
      </c>
      <c r="J1194" s="2">
        <f t="shared" si="253"/>
        <v>24.551469072164952</v>
      </c>
      <c r="K1194" s="2">
        <f t="shared" si="254"/>
        <v>43.146442105263169</v>
      </c>
      <c r="L1194" s="2">
        <f t="shared" si="252"/>
        <v>23.272763864368134</v>
      </c>
      <c r="N1194" s="51"/>
      <c r="O1194" s="51"/>
      <c r="P1194" s="51"/>
      <c r="Q1194" s="2"/>
      <c r="R1194" s="2"/>
      <c r="S1194" s="2"/>
      <c r="T1194" s="2"/>
      <c r="U1194" s="2"/>
      <c r="V1194" s="48"/>
      <c r="W1194" s="2"/>
    </row>
    <row r="1195" spans="1:23" hidden="1" x14ac:dyDescent="0.3">
      <c r="A1195" s="37">
        <v>44109</v>
      </c>
      <c r="B1195" s="42">
        <v>15.5</v>
      </c>
      <c r="C1195" s="42"/>
      <c r="D1195" s="42">
        <v>90.47</v>
      </c>
      <c r="E1195" s="42"/>
      <c r="F1195" s="42">
        <v>18.920000000000002</v>
      </c>
      <c r="H1195" s="12">
        <v>30</v>
      </c>
      <c r="I1195" s="1">
        <v>50</v>
      </c>
      <c r="J1195" s="2">
        <f t="shared" si="253"/>
        <v>24.533556701030928</v>
      </c>
      <c r="K1195" s="2">
        <f t="shared" si="254"/>
        <v>43.2059157894737</v>
      </c>
      <c r="L1195" s="2">
        <f t="shared" si="252"/>
        <v>23.266567055857493</v>
      </c>
      <c r="N1195" s="51"/>
      <c r="O1195" s="51"/>
      <c r="P1195" s="51"/>
      <c r="Q1195" s="2"/>
      <c r="R1195" s="2"/>
      <c r="S1195" s="2"/>
      <c r="T1195" s="2"/>
      <c r="U1195" s="2"/>
      <c r="V1195" s="48"/>
      <c r="W1195" s="2"/>
    </row>
    <row r="1196" spans="1:23" hidden="1" x14ac:dyDescent="0.3">
      <c r="A1196" s="37">
        <v>44110</v>
      </c>
      <c r="B1196" s="42">
        <v>15.537777777777782</v>
      </c>
      <c r="C1196" s="42"/>
      <c r="D1196" s="42">
        <v>17.440000000000001</v>
      </c>
      <c r="E1196" s="42"/>
      <c r="F1196" s="42">
        <v>13.27</v>
      </c>
      <c r="H1196" s="12">
        <v>30</v>
      </c>
      <c r="I1196" s="1">
        <v>50</v>
      </c>
      <c r="J1196" s="2">
        <f t="shared" si="253"/>
        <v>24.503473654066436</v>
      </c>
      <c r="K1196" s="2">
        <f t="shared" si="254"/>
        <v>43.084968421052658</v>
      </c>
      <c r="L1196" s="2">
        <f t="shared" si="252"/>
        <v>23.248269183517071</v>
      </c>
      <c r="N1196" s="51"/>
      <c r="O1196" s="51"/>
      <c r="P1196" s="51"/>
      <c r="Q1196" s="2"/>
      <c r="R1196" s="2"/>
      <c r="S1196" s="2"/>
      <c r="T1196" s="2"/>
      <c r="U1196" s="2"/>
      <c r="V1196" s="48"/>
      <c r="W1196" s="2"/>
    </row>
    <row r="1197" spans="1:23" hidden="1" x14ac:dyDescent="0.3">
      <c r="A1197" s="37">
        <v>44111</v>
      </c>
      <c r="B1197" s="42" t="s">
        <v>33</v>
      </c>
      <c r="C1197" s="42"/>
      <c r="D1197" s="42">
        <v>6.93</v>
      </c>
      <c r="E1197" s="42"/>
      <c r="F1197" s="42">
        <v>9.4559999999999995</v>
      </c>
      <c r="H1197" s="12">
        <v>30</v>
      </c>
      <c r="I1197" s="1">
        <v>50</v>
      </c>
      <c r="J1197" s="2">
        <f t="shared" si="253"/>
        <v>24.342759115704858</v>
      </c>
      <c r="K1197" s="2">
        <f t="shared" si="254"/>
        <v>42.708731578947386</v>
      </c>
      <c r="L1197" s="2">
        <f t="shared" si="252"/>
        <v>23.078763864368138</v>
      </c>
      <c r="N1197" s="51"/>
      <c r="O1197" s="51"/>
      <c r="P1197" s="51"/>
      <c r="Q1197" s="2"/>
      <c r="R1197" s="2"/>
      <c r="S1197" s="2"/>
      <c r="T1197" s="2"/>
      <c r="U1197" s="2"/>
      <c r="V1197" s="48"/>
      <c r="W1197" s="2"/>
    </row>
    <row r="1198" spans="1:23" hidden="1" x14ac:dyDescent="0.3">
      <c r="A1198" s="37">
        <v>44112</v>
      </c>
      <c r="B1198" s="42">
        <v>20.54</v>
      </c>
      <c r="C1198" s="42"/>
      <c r="D1198" s="42">
        <v>87.3</v>
      </c>
      <c r="E1198" s="42"/>
      <c r="F1198" s="42">
        <v>24.09</v>
      </c>
      <c r="H1198" s="12">
        <v>30</v>
      </c>
      <c r="I1198" s="1">
        <v>50</v>
      </c>
      <c r="J1198" s="2">
        <f t="shared" si="253"/>
        <v>24.340821131208735</v>
      </c>
      <c r="K1198" s="2">
        <f t="shared" si="254"/>
        <v>42.867942105263175</v>
      </c>
      <c r="L1198" s="2">
        <f t="shared" si="252"/>
        <v>23.088684077134094</v>
      </c>
      <c r="N1198" s="51"/>
      <c r="O1198" s="51"/>
      <c r="P1198" s="51"/>
      <c r="Q1198" s="2"/>
      <c r="R1198" s="2"/>
      <c r="S1198" s="2"/>
      <c r="T1198" s="2"/>
      <c r="U1198" s="2"/>
      <c r="V1198" s="48"/>
      <c r="W1198" s="2"/>
    </row>
    <row r="1199" spans="1:23" hidden="1" x14ac:dyDescent="0.3">
      <c r="A1199" s="37">
        <v>44113</v>
      </c>
      <c r="B1199" s="42">
        <v>6.49</v>
      </c>
      <c r="C1199" s="42"/>
      <c r="D1199" s="42">
        <v>79.040000000000006</v>
      </c>
      <c r="E1199" s="42"/>
      <c r="F1199" s="42">
        <v>12.86</v>
      </c>
      <c r="H1199" s="12">
        <v>30</v>
      </c>
      <c r="I1199" s="1">
        <v>50</v>
      </c>
      <c r="J1199" s="2">
        <f t="shared" si="253"/>
        <v>24.334387022681597</v>
      </c>
      <c r="K1199" s="2">
        <f t="shared" si="254"/>
        <v>43.043678947368441</v>
      </c>
      <c r="L1199" s="2">
        <f t="shared" si="252"/>
        <v>23.102513864368138</v>
      </c>
      <c r="N1199" s="51"/>
      <c r="O1199" s="51"/>
      <c r="P1199" s="51"/>
      <c r="Q1199" s="2"/>
      <c r="R1199" s="2"/>
      <c r="S1199" s="2"/>
      <c r="T1199" s="2"/>
      <c r="U1199" s="2"/>
      <c r="V1199" s="48"/>
      <c r="W1199" s="2"/>
    </row>
    <row r="1200" spans="1:23" hidden="1" x14ac:dyDescent="0.3">
      <c r="A1200" s="37">
        <v>44114</v>
      </c>
      <c r="B1200" s="42">
        <v>8.92</v>
      </c>
      <c r="C1200" s="42"/>
      <c r="D1200" s="42">
        <v>73.489999999999995</v>
      </c>
      <c r="E1200" s="42"/>
      <c r="F1200" s="42">
        <v>13.45</v>
      </c>
      <c r="H1200" s="12">
        <v>30</v>
      </c>
      <c r="I1200" s="1">
        <v>50</v>
      </c>
      <c r="J1200" s="2">
        <f t="shared" si="253"/>
        <v>24.321596325007182</v>
      </c>
      <c r="K1200" s="2">
        <f t="shared" si="254"/>
        <v>43.173757894736866</v>
      </c>
      <c r="L1200" s="2">
        <f t="shared" si="252"/>
        <v>23.093950034580907</v>
      </c>
      <c r="N1200" s="51"/>
      <c r="O1200" s="51"/>
      <c r="P1200" s="51"/>
      <c r="Q1200" s="2"/>
      <c r="R1200" s="2"/>
      <c r="S1200" s="2"/>
      <c r="T1200" s="2"/>
      <c r="U1200" s="2"/>
      <c r="V1200" s="48"/>
      <c r="W1200" s="2"/>
    </row>
    <row r="1201" spans="1:23" hidden="1" x14ac:dyDescent="0.3">
      <c r="A1201" s="37">
        <v>44115</v>
      </c>
      <c r="B1201" s="42">
        <v>17.27</v>
      </c>
      <c r="C1201" s="42"/>
      <c r="D1201" s="42">
        <v>38.93</v>
      </c>
      <c r="E1201" s="42"/>
      <c r="F1201" s="42">
        <v>16.27</v>
      </c>
      <c r="H1201" s="12">
        <v>30</v>
      </c>
      <c r="I1201" s="1">
        <v>50</v>
      </c>
      <c r="J1201" s="2">
        <f t="shared" si="253"/>
        <v>24.305679012345685</v>
      </c>
      <c r="K1201" s="2">
        <f t="shared" si="254"/>
        <v>43.201573684210544</v>
      </c>
      <c r="L1201" s="2">
        <f t="shared" si="252"/>
        <v>23.079641523942605</v>
      </c>
      <c r="N1201" s="51"/>
      <c r="O1201" s="51"/>
      <c r="P1201" s="51"/>
      <c r="Q1201" s="2"/>
      <c r="R1201" s="2"/>
      <c r="S1201" s="2"/>
      <c r="T1201" s="2"/>
      <c r="U1201" s="2"/>
      <c r="V1201" s="48"/>
      <c r="W1201" s="2"/>
    </row>
    <row r="1202" spans="1:23" hidden="1" x14ac:dyDescent="0.3">
      <c r="A1202" s="37">
        <v>44116</v>
      </c>
      <c r="B1202" s="42">
        <v>24.741818181818179</v>
      </c>
      <c r="C1202" s="42"/>
      <c r="D1202" s="42">
        <v>29.87</v>
      </c>
      <c r="E1202" s="42"/>
      <c r="F1202" s="42">
        <v>23.13</v>
      </c>
      <c r="H1202" s="12">
        <v>30</v>
      </c>
      <c r="I1202" s="1">
        <v>50</v>
      </c>
      <c r="J1202" s="2">
        <f t="shared" si="253"/>
        <v>24.313926604546769</v>
      </c>
      <c r="K1202" s="2">
        <f t="shared" si="254"/>
        <v>43.189442105263183</v>
      </c>
      <c r="L1202" s="2">
        <f t="shared" si="252"/>
        <v>23.090811736708563</v>
      </c>
      <c r="N1202" s="51"/>
      <c r="O1202" s="51"/>
      <c r="P1202" s="51"/>
      <c r="Q1202" s="2"/>
      <c r="R1202" s="2"/>
      <c r="S1202" s="2"/>
      <c r="T1202" s="2"/>
      <c r="U1202" s="2"/>
      <c r="V1202" s="48"/>
      <c r="W1202" s="2"/>
    </row>
    <row r="1203" spans="1:23" hidden="1" x14ac:dyDescent="0.3">
      <c r="A1203" s="37">
        <v>44117</v>
      </c>
      <c r="B1203" s="42">
        <v>20.71</v>
      </c>
      <c r="C1203" s="42"/>
      <c r="D1203" s="42">
        <v>37.51</v>
      </c>
      <c r="E1203" s="42"/>
      <c r="F1203" s="42">
        <v>22.22</v>
      </c>
      <c r="H1203" s="12">
        <v>30</v>
      </c>
      <c r="I1203" s="1">
        <v>50</v>
      </c>
      <c r="J1203" s="2">
        <f t="shared" si="253"/>
        <v>24.318319369404648</v>
      </c>
      <c r="K1203" s="2">
        <f t="shared" si="254"/>
        <v>43.166100000000014</v>
      </c>
      <c r="L1203" s="2">
        <f t="shared" si="252"/>
        <v>23.096317055857497</v>
      </c>
      <c r="N1203" s="51"/>
      <c r="O1203" s="51"/>
      <c r="P1203" s="51"/>
      <c r="Q1203" s="2"/>
      <c r="R1203" s="2"/>
      <c r="S1203" s="2"/>
      <c r="T1203" s="2"/>
      <c r="U1203" s="2"/>
      <c r="V1203" s="48"/>
      <c r="W1203" s="2"/>
    </row>
    <row r="1204" spans="1:23" hidden="1" x14ac:dyDescent="0.3">
      <c r="A1204" s="37">
        <v>44118</v>
      </c>
      <c r="B1204" s="42">
        <v>33.51</v>
      </c>
      <c r="C1204" s="42"/>
      <c r="D1204" s="42">
        <v>31.78</v>
      </c>
      <c r="E1204" s="42"/>
      <c r="F1204" s="42">
        <v>34.19</v>
      </c>
      <c r="H1204" s="12">
        <v>30</v>
      </c>
      <c r="I1204" s="1">
        <v>50</v>
      </c>
      <c r="J1204" s="2">
        <f t="shared" si="253"/>
        <v>24.314081643306451</v>
      </c>
      <c r="K1204" s="2">
        <f t="shared" si="254"/>
        <v>43.130205263157919</v>
      </c>
      <c r="L1204" s="2">
        <f t="shared" si="252"/>
        <v>23.10698194947452</v>
      </c>
      <c r="N1204" s="51"/>
      <c r="O1204" s="51"/>
      <c r="P1204" s="51"/>
      <c r="Q1204" s="2"/>
      <c r="R1204" s="2"/>
      <c r="S1204" s="2"/>
      <c r="T1204" s="2"/>
      <c r="U1204" s="2"/>
      <c r="V1204" s="48"/>
      <c r="W1204" s="2"/>
    </row>
    <row r="1205" spans="1:23" hidden="1" x14ac:dyDescent="0.3">
      <c r="A1205" s="37">
        <v>44119</v>
      </c>
      <c r="B1205" s="42">
        <v>14.1</v>
      </c>
      <c r="C1205" s="42"/>
      <c r="D1205" s="42">
        <v>46.66</v>
      </c>
      <c r="E1205" s="42"/>
      <c r="F1205" s="42">
        <v>21.45</v>
      </c>
      <c r="H1205" s="12">
        <v>30</v>
      </c>
      <c r="I1205" s="1">
        <v>50</v>
      </c>
      <c r="J1205" s="2">
        <f t="shared" si="253"/>
        <v>24.288887844856845</v>
      </c>
      <c r="K1205" s="2">
        <f t="shared" si="254"/>
        <v>43.145310526315818</v>
      </c>
      <c r="L1205" s="2">
        <f t="shared" ref="L1205:L1268" si="255">AVERAGE(F809:F1205)</f>
        <v>23.098391523942599</v>
      </c>
      <c r="N1205" s="51"/>
      <c r="O1205" s="51"/>
      <c r="P1205" s="51"/>
      <c r="Q1205" s="2"/>
      <c r="R1205" s="2"/>
      <c r="S1205" s="2"/>
      <c r="T1205" s="2"/>
      <c r="U1205" s="2"/>
      <c r="V1205" s="48"/>
      <c r="W1205" s="2"/>
    </row>
    <row r="1206" spans="1:23" hidden="1" x14ac:dyDescent="0.3">
      <c r="A1206" s="37">
        <v>44120</v>
      </c>
      <c r="B1206" s="42">
        <v>24.36</v>
      </c>
      <c r="C1206" s="42"/>
      <c r="D1206" s="42">
        <v>50.16</v>
      </c>
      <c r="E1206" s="42"/>
      <c r="F1206" s="42">
        <v>30.39</v>
      </c>
      <c r="H1206" s="12">
        <v>30</v>
      </c>
      <c r="I1206" s="1">
        <v>50</v>
      </c>
      <c r="J1206" s="2">
        <f t="shared" ref="J1206:J1269" si="256">AVERAGE(B810:B1206)</f>
        <v>24.314288361652714</v>
      </c>
      <c r="K1206" s="2">
        <f t="shared" ref="K1206:K1269" si="257">AVERAGE(D810:D1206)</f>
        <v>43.20167894736845</v>
      </c>
      <c r="L1206" s="2">
        <f t="shared" si="255"/>
        <v>23.128019183517065</v>
      </c>
      <c r="N1206" s="51"/>
      <c r="O1206" s="51"/>
      <c r="P1206" s="51"/>
      <c r="Q1206" s="2"/>
      <c r="R1206" s="2"/>
      <c r="S1206" s="2"/>
      <c r="T1206" s="2"/>
      <c r="U1206" s="2"/>
      <c r="V1206" s="48"/>
      <c r="W1206" s="2"/>
    </row>
    <row r="1207" spans="1:23" hidden="1" x14ac:dyDescent="0.3">
      <c r="A1207" s="37">
        <v>44121</v>
      </c>
      <c r="B1207" s="42">
        <v>17.559999999999999</v>
      </c>
      <c r="C1207" s="42"/>
      <c r="D1207" s="42">
        <v>40.450000000000003</v>
      </c>
      <c r="E1207" s="42"/>
      <c r="F1207" s="42">
        <v>22.66</v>
      </c>
      <c r="H1207" s="12">
        <v>30</v>
      </c>
      <c r="I1207" s="1">
        <v>50</v>
      </c>
      <c r="J1207" s="2">
        <f t="shared" si="256"/>
        <v>24.287414976639791</v>
      </c>
      <c r="K1207" s="2">
        <f t="shared" si="257"/>
        <v>43.113494736842128</v>
      </c>
      <c r="L1207" s="2">
        <f t="shared" si="255"/>
        <v>23.116583013304304</v>
      </c>
      <c r="N1207" s="51"/>
      <c r="O1207" s="51"/>
      <c r="P1207" s="51"/>
      <c r="Q1207" s="2"/>
      <c r="R1207" s="2"/>
      <c r="S1207" s="2"/>
      <c r="T1207" s="2"/>
      <c r="U1207" s="2"/>
      <c r="V1207" s="48"/>
      <c r="W1207" s="2"/>
    </row>
    <row r="1208" spans="1:23" hidden="1" x14ac:dyDescent="0.3">
      <c r="A1208" s="37">
        <v>44122</v>
      </c>
      <c r="B1208" s="42">
        <v>9.65</v>
      </c>
      <c r="C1208" s="42"/>
      <c r="D1208" s="42">
        <v>27.99</v>
      </c>
      <c r="E1208" s="42"/>
      <c r="F1208" s="42">
        <v>11.71</v>
      </c>
      <c r="H1208" s="12">
        <v>30</v>
      </c>
      <c r="I1208" s="1">
        <v>50</v>
      </c>
      <c r="J1208" s="2">
        <f t="shared" si="256"/>
        <v>24.283177250541602</v>
      </c>
      <c r="K1208" s="2">
        <f t="shared" si="257"/>
        <v>43.150915789473707</v>
      </c>
      <c r="L1208" s="2">
        <f t="shared" si="255"/>
        <v>23.112912800538343</v>
      </c>
      <c r="N1208" s="51"/>
      <c r="O1208" s="51"/>
      <c r="P1208" s="51"/>
      <c r="Q1208" s="2"/>
      <c r="R1208" s="2"/>
      <c r="S1208" s="2"/>
      <c r="T1208" s="2"/>
      <c r="U1208" s="2"/>
      <c r="V1208" s="48"/>
      <c r="W1208" s="2"/>
    </row>
    <row r="1209" spans="1:23" hidden="1" x14ac:dyDescent="0.3">
      <c r="A1209" s="37">
        <v>44123</v>
      </c>
      <c r="B1209" s="42">
        <v>14.31</v>
      </c>
      <c r="C1209" s="42"/>
      <c r="D1209" s="42">
        <v>14.4</v>
      </c>
      <c r="E1209" s="42"/>
      <c r="F1209" s="42">
        <v>16.89</v>
      </c>
      <c r="H1209" s="12">
        <v>30</v>
      </c>
      <c r="I1209" s="1">
        <v>50</v>
      </c>
      <c r="J1209" s="2">
        <f t="shared" si="256"/>
        <v>24.290799989559684</v>
      </c>
      <c r="K1209" s="2">
        <f t="shared" si="257"/>
        <v>43.171494736842135</v>
      </c>
      <c r="L1209" s="2">
        <f t="shared" si="255"/>
        <v>23.142487268623444</v>
      </c>
      <c r="N1209" s="51"/>
      <c r="O1209" s="51"/>
      <c r="P1209" s="51"/>
      <c r="Q1209" s="2"/>
      <c r="R1209" s="2"/>
      <c r="S1209" s="2"/>
      <c r="T1209" s="2"/>
      <c r="U1209" s="2"/>
      <c r="V1209" s="48"/>
      <c r="W1209" s="2"/>
    </row>
    <row r="1210" spans="1:23" hidden="1" x14ac:dyDescent="0.3">
      <c r="A1210" s="37">
        <v>44124</v>
      </c>
      <c r="B1210" s="42">
        <v>14.77</v>
      </c>
      <c r="C1210" s="42"/>
      <c r="D1210" s="42">
        <v>11.87</v>
      </c>
      <c r="E1210" s="42"/>
      <c r="F1210" s="42">
        <v>14.74</v>
      </c>
      <c r="H1210" s="12">
        <v>30</v>
      </c>
      <c r="I1210" s="1">
        <v>50</v>
      </c>
      <c r="J1210" s="2">
        <f t="shared" si="256"/>
        <v>24.287880092918858</v>
      </c>
      <c r="K1210" s="2">
        <f t="shared" si="257"/>
        <v>43.167126315789496</v>
      </c>
      <c r="L1210" s="2">
        <f t="shared" si="255"/>
        <v>23.14762024734685</v>
      </c>
      <c r="N1210" s="51"/>
      <c r="O1210" s="51"/>
      <c r="P1210" s="51"/>
      <c r="Q1210" s="2"/>
      <c r="R1210" s="2"/>
      <c r="S1210" s="2"/>
      <c r="T1210" s="2"/>
      <c r="U1210" s="2"/>
      <c r="V1210" s="48"/>
      <c r="W1210" s="2"/>
    </row>
    <row r="1211" spans="1:23" hidden="1" x14ac:dyDescent="0.3">
      <c r="A1211" s="37">
        <v>44125</v>
      </c>
      <c r="B1211" s="42">
        <v>18.41</v>
      </c>
      <c r="C1211" s="42"/>
      <c r="D1211" s="42">
        <v>24.13</v>
      </c>
      <c r="E1211" s="42"/>
      <c r="F1211" s="42">
        <v>17.68</v>
      </c>
      <c r="H1211" s="12">
        <v>30</v>
      </c>
      <c r="I1211" s="1">
        <v>50</v>
      </c>
      <c r="J1211" s="2">
        <f t="shared" si="256"/>
        <v>24.297414976639789</v>
      </c>
      <c r="K1211" s="2">
        <f t="shared" si="257"/>
        <v>43.205863157894761</v>
      </c>
      <c r="L1211" s="2">
        <f t="shared" si="255"/>
        <v>23.16905641755962</v>
      </c>
      <c r="N1211" s="51"/>
      <c r="O1211" s="51"/>
      <c r="P1211" s="51"/>
      <c r="Q1211" s="2"/>
      <c r="R1211" s="2"/>
      <c r="S1211" s="2"/>
      <c r="T1211" s="2"/>
      <c r="U1211" s="2"/>
      <c r="V1211" s="48"/>
      <c r="W1211" s="2"/>
    </row>
    <row r="1212" spans="1:23" hidden="1" x14ac:dyDescent="0.3">
      <c r="A1212" s="37">
        <v>44126</v>
      </c>
      <c r="B1212" s="42">
        <v>12.54</v>
      </c>
      <c r="C1212" s="42"/>
      <c r="D1212" s="42">
        <v>26.41</v>
      </c>
      <c r="E1212" s="42"/>
      <c r="F1212" s="42">
        <v>15.83</v>
      </c>
      <c r="H1212" s="12">
        <v>30</v>
      </c>
      <c r="I1212" s="1">
        <v>50</v>
      </c>
      <c r="J1212" s="2">
        <f t="shared" si="256"/>
        <v>24.277905932712141</v>
      </c>
      <c r="K1212" s="2">
        <f t="shared" si="257"/>
        <v>43.163284210526342</v>
      </c>
      <c r="L1212" s="2">
        <f t="shared" si="255"/>
        <v>23.16509365160217</v>
      </c>
      <c r="N1212" s="51"/>
      <c r="O1212" s="51"/>
      <c r="P1212" s="51"/>
      <c r="Q1212" s="2"/>
      <c r="R1212" s="2"/>
      <c r="S1212" s="2"/>
      <c r="T1212" s="2"/>
      <c r="U1212" s="2"/>
      <c r="V1212" s="48"/>
      <c r="W1212" s="2"/>
    </row>
    <row r="1213" spans="1:23" hidden="1" x14ac:dyDescent="0.3">
      <c r="A1213" s="37">
        <v>44127</v>
      </c>
      <c r="B1213" s="42">
        <v>12.32</v>
      </c>
      <c r="C1213" s="42"/>
      <c r="D1213" s="42">
        <v>33.32</v>
      </c>
      <c r="E1213" s="42"/>
      <c r="F1213" s="42">
        <v>15.99</v>
      </c>
      <c r="H1213" s="12">
        <v>30</v>
      </c>
      <c r="I1213" s="1">
        <v>50</v>
      </c>
      <c r="J1213" s="2">
        <f t="shared" si="256"/>
        <v>24.233383968887853</v>
      </c>
      <c r="K1213" s="2">
        <f t="shared" si="257"/>
        <v>43.118889473684227</v>
      </c>
      <c r="L1213" s="2">
        <f t="shared" si="255"/>
        <v>23.145067055857492</v>
      </c>
      <c r="N1213" s="51"/>
      <c r="O1213" s="51"/>
      <c r="P1213" s="51"/>
      <c r="Q1213" s="2"/>
      <c r="R1213" s="2"/>
      <c r="S1213" s="2"/>
      <c r="T1213" s="2"/>
      <c r="U1213" s="2"/>
      <c r="V1213" s="48"/>
      <c r="W1213" s="2"/>
    </row>
    <row r="1214" spans="1:23" hidden="1" x14ac:dyDescent="0.3">
      <c r="A1214" s="37">
        <v>44128</v>
      </c>
      <c r="B1214" s="42">
        <v>8.9</v>
      </c>
      <c r="C1214" s="42"/>
      <c r="D1214" s="42">
        <v>21.93</v>
      </c>
      <c r="E1214" s="42"/>
      <c r="F1214" s="42">
        <v>9.99</v>
      </c>
      <c r="H1214" s="12">
        <v>30</v>
      </c>
      <c r="I1214" s="1">
        <v>50</v>
      </c>
      <c r="J1214" s="2">
        <f t="shared" si="256"/>
        <v>24.217621694986043</v>
      </c>
      <c r="K1214" s="2">
        <f t="shared" si="257"/>
        <v>43.06954736842107</v>
      </c>
      <c r="L1214" s="2">
        <f t="shared" si="255"/>
        <v>23.125439396283021</v>
      </c>
      <c r="N1214" s="51"/>
      <c r="O1214" s="51"/>
      <c r="P1214" s="51"/>
      <c r="Q1214" s="2"/>
      <c r="R1214" s="2"/>
      <c r="S1214" s="2"/>
      <c r="T1214" s="2"/>
      <c r="U1214" s="2"/>
      <c r="V1214" s="48"/>
      <c r="W1214" s="2"/>
    </row>
    <row r="1215" spans="1:23" hidden="1" x14ac:dyDescent="0.3">
      <c r="A1215" s="37">
        <v>44129</v>
      </c>
      <c r="B1215" s="42">
        <v>5.52</v>
      </c>
      <c r="C1215" s="42"/>
      <c r="D1215" s="42">
        <v>7.09</v>
      </c>
      <c r="E1215" s="42"/>
      <c r="F1215" s="42">
        <v>5.53</v>
      </c>
      <c r="H1215" s="12">
        <v>30</v>
      </c>
      <c r="I1215" s="1">
        <v>50</v>
      </c>
      <c r="J1215" s="2">
        <f t="shared" si="256"/>
        <v>24.184262521859434</v>
      </c>
      <c r="K1215" s="2">
        <f t="shared" si="257"/>
        <v>42.975100000000019</v>
      </c>
      <c r="L1215" s="2">
        <f t="shared" si="255"/>
        <v>23.103657481389408</v>
      </c>
      <c r="N1215" s="51"/>
      <c r="O1215" s="51"/>
      <c r="P1215" s="51"/>
      <c r="Q1215" s="2"/>
      <c r="R1215" s="2"/>
      <c r="S1215" s="2"/>
      <c r="T1215" s="2"/>
      <c r="U1215" s="2"/>
      <c r="V1215" s="48"/>
      <c r="W1215" s="2"/>
    </row>
    <row r="1216" spans="1:23" hidden="1" x14ac:dyDescent="0.3">
      <c r="A1216" s="37">
        <v>44130</v>
      </c>
      <c r="B1216" s="42">
        <v>6.37</v>
      </c>
      <c r="C1216" s="42"/>
      <c r="D1216" s="42">
        <v>3.99</v>
      </c>
      <c r="E1216" s="42"/>
      <c r="F1216" s="42">
        <v>5.0199999999999996</v>
      </c>
      <c r="H1216" s="12">
        <v>30</v>
      </c>
      <c r="I1216" s="1">
        <v>50</v>
      </c>
      <c r="J1216" s="2">
        <f t="shared" si="256"/>
        <v>24.150128154934368</v>
      </c>
      <c r="K1216" s="2">
        <f t="shared" si="257"/>
        <v>42.904678947368438</v>
      </c>
      <c r="L1216" s="2">
        <f t="shared" si="255"/>
        <v>23.079295779261749</v>
      </c>
      <c r="N1216" s="51"/>
      <c r="O1216" s="51"/>
      <c r="P1216" s="51"/>
      <c r="Q1216" s="2"/>
      <c r="R1216" s="2"/>
      <c r="S1216" s="2"/>
      <c r="T1216" s="2"/>
      <c r="U1216" s="2"/>
      <c r="V1216" s="48"/>
      <c r="W1216" s="2"/>
    </row>
    <row r="1217" spans="1:23" hidden="1" x14ac:dyDescent="0.3">
      <c r="A1217" s="37">
        <v>44131</v>
      </c>
      <c r="B1217" s="42">
        <v>6.27</v>
      </c>
      <c r="C1217" s="42"/>
      <c r="D1217" s="42">
        <v>6.51</v>
      </c>
      <c r="E1217" s="42"/>
      <c r="F1217" s="42">
        <v>7.68</v>
      </c>
      <c r="H1217" s="12">
        <v>30</v>
      </c>
      <c r="I1217" s="1">
        <v>50</v>
      </c>
      <c r="J1217" s="2">
        <f t="shared" si="256"/>
        <v>24.101678542531275</v>
      </c>
      <c r="K1217" s="2">
        <f t="shared" si="257"/>
        <v>42.82338947368423</v>
      </c>
      <c r="L1217" s="2">
        <f t="shared" si="255"/>
        <v>23.040864928197923</v>
      </c>
      <c r="N1217" s="51"/>
      <c r="O1217" s="51"/>
      <c r="P1217" s="51"/>
      <c r="Q1217" s="2"/>
      <c r="R1217" s="2"/>
      <c r="S1217" s="2"/>
      <c r="T1217" s="2"/>
      <c r="U1217" s="2"/>
      <c r="V1217" s="48"/>
      <c r="W1217" s="2"/>
    </row>
    <row r="1218" spans="1:23" hidden="1" x14ac:dyDescent="0.3">
      <c r="A1218" s="37">
        <v>44132</v>
      </c>
      <c r="B1218" s="42">
        <v>10.3</v>
      </c>
      <c r="C1218" s="42"/>
      <c r="D1218" s="42">
        <v>8.76</v>
      </c>
      <c r="E1218" s="42"/>
      <c r="F1218" s="42">
        <v>9.5</v>
      </c>
      <c r="H1218" s="12">
        <v>30</v>
      </c>
      <c r="I1218" s="1">
        <v>50</v>
      </c>
      <c r="J1218" s="2">
        <f t="shared" si="256"/>
        <v>24.084081643306465</v>
      </c>
      <c r="K1218" s="2">
        <f t="shared" si="257"/>
        <v>42.70010000000002</v>
      </c>
      <c r="L1218" s="2">
        <f t="shared" si="255"/>
        <v>22.998870247346854</v>
      </c>
      <c r="N1218" s="51"/>
      <c r="O1218" s="51"/>
      <c r="P1218" s="51"/>
      <c r="Q1218" s="2"/>
      <c r="R1218" s="2"/>
      <c r="S1218" s="2"/>
      <c r="T1218" s="2"/>
      <c r="U1218" s="2"/>
      <c r="V1218" s="48"/>
      <c r="W1218" s="2"/>
    </row>
    <row r="1219" spans="1:23" hidden="1" x14ac:dyDescent="0.3">
      <c r="A1219" s="37">
        <v>44133</v>
      </c>
      <c r="B1219" s="42">
        <v>11.5</v>
      </c>
      <c r="C1219" s="42"/>
      <c r="D1219" s="42">
        <v>30.29</v>
      </c>
      <c r="E1219" s="42"/>
      <c r="F1219" s="42">
        <v>15.18</v>
      </c>
      <c r="H1219" s="12">
        <v>30</v>
      </c>
      <c r="I1219" s="1">
        <v>50</v>
      </c>
      <c r="J1219" s="2">
        <f t="shared" si="256"/>
        <v>24.061445984391739</v>
      </c>
      <c r="K1219" s="2">
        <f t="shared" si="257"/>
        <v>42.602231578947389</v>
      </c>
      <c r="L1219" s="2">
        <f t="shared" si="255"/>
        <v>22.980226630325582</v>
      </c>
      <c r="N1219" s="51"/>
      <c r="O1219" s="51"/>
      <c r="P1219" s="51"/>
      <c r="Q1219" s="2"/>
      <c r="R1219" s="2"/>
      <c r="S1219" s="2"/>
      <c r="T1219" s="2"/>
      <c r="U1219" s="2"/>
      <c r="V1219" s="48"/>
      <c r="W1219" s="2"/>
    </row>
    <row r="1220" spans="1:23" hidden="1" x14ac:dyDescent="0.3">
      <c r="A1220" s="37">
        <v>44134</v>
      </c>
      <c r="B1220" s="42">
        <v>18.23</v>
      </c>
      <c r="C1220" s="42"/>
      <c r="D1220" s="42">
        <v>28.84</v>
      </c>
      <c r="E1220" s="42"/>
      <c r="F1220" s="42">
        <v>14.19</v>
      </c>
      <c r="H1220" s="12">
        <v>30</v>
      </c>
      <c r="I1220" s="1">
        <v>50</v>
      </c>
      <c r="J1220" s="2">
        <f t="shared" si="256"/>
        <v>24.046639782841343</v>
      </c>
      <c r="K1220" s="2">
        <f t="shared" si="257"/>
        <v>42.573994736842131</v>
      </c>
      <c r="L1220" s="2">
        <f t="shared" si="255"/>
        <v>22.95605109841069</v>
      </c>
      <c r="N1220" s="51"/>
      <c r="O1220" s="51"/>
      <c r="P1220" s="51"/>
      <c r="Q1220" s="2"/>
      <c r="R1220" s="2"/>
      <c r="S1220" s="2"/>
      <c r="T1220" s="2"/>
      <c r="U1220" s="2"/>
      <c r="V1220" s="48"/>
      <c r="W1220" s="2"/>
    </row>
    <row r="1221" spans="1:23" hidden="1" x14ac:dyDescent="0.3">
      <c r="A1221" s="37">
        <v>44135</v>
      </c>
      <c r="B1221" s="42">
        <v>16.55</v>
      </c>
      <c r="C1221" s="42"/>
      <c r="D1221" s="42">
        <v>27.57</v>
      </c>
      <c r="E1221" s="42"/>
      <c r="F1221" s="42">
        <v>14.21</v>
      </c>
      <c r="H1221" s="12">
        <v>30</v>
      </c>
      <c r="I1221" s="1">
        <v>50</v>
      </c>
      <c r="J1221" s="2">
        <f t="shared" si="256"/>
        <v>24.029533839688884</v>
      </c>
      <c r="K1221" s="2">
        <f t="shared" si="257"/>
        <v>42.583257894736867</v>
      </c>
      <c r="L1221" s="2">
        <f t="shared" si="255"/>
        <v>22.937992587772378</v>
      </c>
      <c r="N1221" s="51"/>
      <c r="O1221" s="51"/>
      <c r="P1221" s="51"/>
      <c r="Q1221" s="2"/>
      <c r="R1221" s="2"/>
      <c r="S1221" s="2"/>
      <c r="T1221" s="2"/>
      <c r="U1221" s="2"/>
      <c r="V1221" s="48"/>
      <c r="W1221" s="2"/>
    </row>
    <row r="1222" spans="1:23" hidden="1" x14ac:dyDescent="0.3">
      <c r="A1222" s="37">
        <v>44136</v>
      </c>
      <c r="B1222" s="42">
        <v>10.029999999999999</v>
      </c>
      <c r="C1222" s="42"/>
      <c r="D1222" s="42">
        <v>19.010000000000002</v>
      </c>
      <c r="E1222" s="42"/>
      <c r="F1222" s="42">
        <v>11.55</v>
      </c>
      <c r="H1222" s="12">
        <v>30</v>
      </c>
      <c r="I1222" s="1">
        <v>50</v>
      </c>
      <c r="J1222" s="2">
        <f t="shared" si="256"/>
        <v>24.007880092918857</v>
      </c>
      <c r="K1222" s="2">
        <f t="shared" si="257"/>
        <v>42.583678947368448</v>
      </c>
      <c r="L1222" s="2">
        <f t="shared" si="255"/>
        <v>22.915785140963866</v>
      </c>
      <c r="N1222" s="51"/>
      <c r="O1222" s="51"/>
      <c r="P1222" s="51"/>
      <c r="Q1222" s="2"/>
      <c r="R1222" s="2"/>
      <c r="S1222" s="2"/>
      <c r="T1222" s="2"/>
      <c r="U1222" s="2"/>
      <c r="V1222" s="48"/>
      <c r="W1222" s="2"/>
    </row>
    <row r="1223" spans="1:23" hidden="1" x14ac:dyDescent="0.3">
      <c r="A1223" s="37">
        <v>44137</v>
      </c>
      <c r="B1223" s="42">
        <v>18.05</v>
      </c>
      <c r="C1223" s="42"/>
      <c r="D1223" s="42">
        <v>17.36</v>
      </c>
      <c r="E1223" s="42"/>
      <c r="F1223" s="42">
        <v>17.489999999999998</v>
      </c>
      <c r="H1223" s="12">
        <v>30</v>
      </c>
      <c r="I1223" s="1">
        <v>50</v>
      </c>
      <c r="J1223" s="2">
        <f t="shared" si="256"/>
        <v>24.012789653642368</v>
      </c>
      <c r="K1223" s="2">
        <f t="shared" si="257"/>
        <v>42.520205263157926</v>
      </c>
      <c r="L1223" s="2">
        <f t="shared" si="255"/>
        <v>22.912806417559615</v>
      </c>
      <c r="N1223" s="51"/>
      <c r="O1223" s="51"/>
      <c r="P1223" s="51"/>
      <c r="Q1223" s="2"/>
      <c r="R1223" s="2"/>
      <c r="S1223" s="2"/>
      <c r="T1223" s="2"/>
      <c r="U1223" s="2"/>
      <c r="V1223" s="48"/>
      <c r="W1223" s="2"/>
    </row>
    <row r="1224" spans="1:23" hidden="1" x14ac:dyDescent="0.3">
      <c r="A1224" s="37">
        <v>44138</v>
      </c>
      <c r="B1224" s="42">
        <v>19.850000000000001</v>
      </c>
      <c r="C1224" s="42"/>
      <c r="D1224" s="42">
        <v>18.670000000000002</v>
      </c>
      <c r="E1224" s="42"/>
      <c r="F1224" s="42">
        <v>15.76</v>
      </c>
      <c r="H1224" s="12">
        <v>30</v>
      </c>
      <c r="I1224" s="1">
        <v>50</v>
      </c>
      <c r="J1224" s="2">
        <f t="shared" si="256"/>
        <v>23.997983452091983</v>
      </c>
      <c r="K1224" s="2">
        <f t="shared" si="257"/>
        <v>42.328389473684233</v>
      </c>
      <c r="L1224" s="2">
        <f t="shared" si="255"/>
        <v>22.891263864368124</v>
      </c>
      <c r="N1224" s="51"/>
      <c r="O1224" s="51"/>
      <c r="P1224" s="51"/>
      <c r="Q1224" s="2"/>
      <c r="R1224" s="2"/>
      <c r="S1224" s="2"/>
      <c r="T1224" s="2"/>
      <c r="U1224" s="2"/>
      <c r="V1224" s="48"/>
      <c r="W1224" s="2"/>
    </row>
    <row r="1225" spans="1:23" hidden="1" x14ac:dyDescent="0.3">
      <c r="A1225" s="37">
        <v>44139</v>
      </c>
      <c r="B1225" s="42" t="s">
        <v>33</v>
      </c>
      <c r="C1225" s="42"/>
      <c r="D1225" s="42">
        <v>49.17</v>
      </c>
      <c r="E1225" s="42"/>
      <c r="F1225" s="42">
        <v>17.21</v>
      </c>
      <c r="H1225" s="12">
        <v>30</v>
      </c>
      <c r="I1225" s="1">
        <v>50</v>
      </c>
      <c r="J1225" s="2">
        <f t="shared" si="256"/>
        <v>23.978936777097402</v>
      </c>
      <c r="K1225" s="2">
        <f t="shared" si="257"/>
        <v>42.127889473684235</v>
      </c>
      <c r="L1225" s="2">
        <f t="shared" si="255"/>
        <v>22.834641523942587</v>
      </c>
      <c r="N1225" s="51"/>
      <c r="O1225" s="51"/>
      <c r="P1225" s="51"/>
      <c r="Q1225" s="2"/>
      <c r="R1225" s="2"/>
      <c r="S1225" s="2"/>
      <c r="T1225" s="2"/>
      <c r="U1225" s="2"/>
      <c r="V1225" s="48"/>
      <c r="W1225" s="2"/>
    </row>
    <row r="1226" spans="1:23" hidden="1" x14ac:dyDescent="0.3">
      <c r="A1226" s="37">
        <v>44140</v>
      </c>
      <c r="B1226" s="42">
        <v>10.67</v>
      </c>
      <c r="C1226" s="42"/>
      <c r="D1226" s="42">
        <v>42.32</v>
      </c>
      <c r="E1226" s="42"/>
      <c r="F1226" s="42">
        <v>12.67</v>
      </c>
      <c r="H1226" s="12">
        <v>30</v>
      </c>
      <c r="I1226" s="1">
        <v>50</v>
      </c>
      <c r="J1226" s="2">
        <f t="shared" si="256"/>
        <v>23.933807243418649</v>
      </c>
      <c r="K1226" s="2">
        <f t="shared" si="257"/>
        <v>42.181178947368451</v>
      </c>
      <c r="L1226" s="2">
        <f t="shared" si="255"/>
        <v>22.817700034580884</v>
      </c>
      <c r="N1226" s="51"/>
      <c r="O1226" s="51"/>
      <c r="P1226" s="51"/>
      <c r="Q1226" s="2"/>
      <c r="R1226" s="2"/>
      <c r="S1226" s="2"/>
      <c r="T1226" s="2"/>
      <c r="U1226" s="2"/>
      <c r="V1226" s="48"/>
      <c r="W1226" s="2"/>
    </row>
    <row r="1227" spans="1:23" hidden="1" x14ac:dyDescent="0.3">
      <c r="A1227" s="37">
        <v>44141</v>
      </c>
      <c r="B1227" s="42">
        <v>13.88</v>
      </c>
      <c r="C1227" s="42"/>
      <c r="D1227" s="42">
        <v>14.65</v>
      </c>
      <c r="E1227" s="42"/>
      <c r="F1227" s="42">
        <v>12.87</v>
      </c>
      <c r="H1227" s="12">
        <v>30</v>
      </c>
      <c r="I1227" s="1">
        <v>50</v>
      </c>
      <c r="J1227" s="2">
        <f t="shared" si="256"/>
        <v>23.922330559480827</v>
      </c>
      <c r="K1227" s="2">
        <f t="shared" si="257"/>
        <v>42.119863157894763</v>
      </c>
      <c r="L1227" s="2">
        <f t="shared" si="255"/>
        <v>22.804109609048979</v>
      </c>
      <c r="N1227" s="51"/>
      <c r="O1227" s="51"/>
      <c r="P1227" s="51"/>
      <c r="Q1227" s="2"/>
      <c r="R1227" s="2"/>
      <c r="S1227" s="2"/>
      <c r="T1227" s="2"/>
      <c r="U1227" s="2"/>
      <c r="V1227" s="48"/>
      <c r="W1227" s="2"/>
    </row>
    <row r="1228" spans="1:23" hidden="1" x14ac:dyDescent="0.3">
      <c r="A1228" s="37">
        <v>44142</v>
      </c>
      <c r="B1228" s="42">
        <v>22.63</v>
      </c>
      <c r="C1228" s="42"/>
      <c r="D1228" s="42">
        <v>26.73</v>
      </c>
      <c r="E1228" s="42"/>
      <c r="F1228" s="42">
        <v>18.48</v>
      </c>
      <c r="H1228" s="12">
        <v>30</v>
      </c>
      <c r="I1228" s="1">
        <v>50</v>
      </c>
      <c r="J1228" s="2">
        <f t="shared" si="256"/>
        <v>23.828055948081854</v>
      </c>
      <c r="K1228" s="2">
        <f t="shared" si="257"/>
        <v>41.952889473684237</v>
      </c>
      <c r="L1228" s="2">
        <f t="shared" si="255"/>
        <v>22.701450034580887</v>
      </c>
      <c r="N1228" s="51"/>
      <c r="O1228" s="51"/>
      <c r="P1228" s="51"/>
      <c r="Q1228" s="2"/>
      <c r="R1228" s="2"/>
      <c r="S1228" s="2"/>
      <c r="T1228" s="2"/>
      <c r="U1228" s="2"/>
      <c r="V1228" s="48"/>
      <c r="W1228" s="2"/>
    </row>
    <row r="1229" spans="1:23" hidden="1" x14ac:dyDescent="0.3">
      <c r="A1229" s="37">
        <v>44143</v>
      </c>
      <c r="B1229" s="42">
        <v>12.92</v>
      </c>
      <c r="C1229" s="42"/>
      <c r="D1229" s="42">
        <v>12.99</v>
      </c>
      <c r="E1229" s="42"/>
      <c r="F1229" s="42">
        <v>13.58</v>
      </c>
      <c r="H1229" s="12">
        <v>30</v>
      </c>
      <c r="I1229" s="1">
        <v>50</v>
      </c>
      <c r="J1229" s="2">
        <f t="shared" si="256"/>
        <v>23.737460093159569</v>
      </c>
      <c r="K1229" s="2">
        <f t="shared" si="257"/>
        <v>41.794889473684243</v>
      </c>
      <c r="L1229" s="2">
        <f t="shared" si="255"/>
        <v>22.625333013304296</v>
      </c>
      <c r="N1229" s="51"/>
      <c r="O1229" s="51"/>
      <c r="P1229" s="51"/>
      <c r="Q1229" s="2"/>
      <c r="R1229" s="2"/>
      <c r="S1229" s="2"/>
      <c r="T1229" s="2"/>
      <c r="U1229" s="2"/>
      <c r="V1229" s="48"/>
      <c r="W1229" s="2"/>
    </row>
    <row r="1230" spans="1:23" hidden="1" x14ac:dyDescent="0.3">
      <c r="A1230" s="37">
        <v>44144</v>
      </c>
      <c r="B1230" s="42">
        <v>11.24</v>
      </c>
      <c r="C1230" s="42"/>
      <c r="D1230" s="42">
        <v>9.9852173913043476</v>
      </c>
      <c r="E1230" s="42"/>
      <c r="F1230" s="42">
        <v>12.72</v>
      </c>
      <c r="H1230" s="12">
        <v>30</v>
      </c>
      <c r="I1230" s="1">
        <v>50</v>
      </c>
      <c r="J1230" s="2">
        <f t="shared" si="256"/>
        <v>23.705166914624275</v>
      </c>
      <c r="K1230" s="2">
        <f t="shared" si="257"/>
        <v>41.711399520712114</v>
      </c>
      <c r="L1230" s="2">
        <f t="shared" si="255"/>
        <v>22.599058920430807</v>
      </c>
      <c r="N1230" s="51"/>
      <c r="O1230" s="51"/>
      <c r="P1230" s="51"/>
      <c r="Q1230" s="2"/>
      <c r="R1230" s="2"/>
      <c r="S1230" s="2"/>
      <c r="T1230" s="2"/>
      <c r="U1230" s="2"/>
      <c r="V1230" s="48"/>
      <c r="W1230" s="2"/>
    </row>
    <row r="1231" spans="1:23" hidden="1" x14ac:dyDescent="0.3">
      <c r="A1231" s="37">
        <v>44145</v>
      </c>
      <c r="B1231" s="42">
        <v>17.04</v>
      </c>
      <c r="C1231" s="42"/>
      <c r="D1231" s="42">
        <v>14.063333333333333</v>
      </c>
      <c r="E1231" s="42"/>
      <c r="F1231" s="42">
        <v>16.53</v>
      </c>
      <c r="H1231" s="12">
        <v>30</v>
      </c>
      <c r="I1231" s="1">
        <v>50</v>
      </c>
      <c r="J1231" s="2">
        <f t="shared" si="256"/>
        <v>23.687988649380401</v>
      </c>
      <c r="K1231" s="2">
        <f t="shared" si="257"/>
        <v>41.639022384095938</v>
      </c>
      <c r="L1231" s="2">
        <f t="shared" si="255"/>
        <v>22.583003209001099</v>
      </c>
      <c r="N1231" s="51"/>
      <c r="O1231" s="51"/>
      <c r="P1231" s="51"/>
      <c r="Q1231" s="2"/>
      <c r="R1231" s="2"/>
      <c r="S1231" s="2"/>
      <c r="T1231" s="2"/>
      <c r="U1231" s="2"/>
      <c r="V1231" s="48"/>
      <c r="W1231" s="2"/>
    </row>
    <row r="1232" spans="1:23" hidden="1" x14ac:dyDescent="0.3">
      <c r="A1232" s="37">
        <v>44146</v>
      </c>
      <c r="B1232" s="42">
        <v>13.93</v>
      </c>
      <c r="C1232" s="42"/>
      <c r="D1232" s="42">
        <v>43.85</v>
      </c>
      <c r="E1232" s="42"/>
      <c r="F1232" s="42">
        <v>16.88</v>
      </c>
      <c r="H1232" s="12">
        <v>30</v>
      </c>
      <c r="I1232" s="1">
        <v>50</v>
      </c>
      <c r="J1232" s="2">
        <f t="shared" si="256"/>
        <v>23.691055659689678</v>
      </c>
      <c r="K1232" s="2">
        <f t="shared" si="257"/>
        <v>41.694938614462437</v>
      </c>
      <c r="L1232" s="2">
        <f t="shared" si="255"/>
        <v>22.593135484133374</v>
      </c>
      <c r="N1232" s="51"/>
      <c r="O1232" s="51"/>
      <c r="P1232" s="51"/>
      <c r="Q1232" s="2"/>
      <c r="R1232" s="2"/>
      <c r="S1232" s="2"/>
      <c r="T1232" s="2"/>
      <c r="U1232" s="2"/>
      <c r="V1232" s="48"/>
      <c r="W1232" s="2"/>
    </row>
    <row r="1233" spans="1:23" hidden="1" x14ac:dyDescent="0.3">
      <c r="A1233" s="37">
        <v>44147</v>
      </c>
      <c r="B1233" s="42">
        <v>22.69</v>
      </c>
      <c r="C1233" s="42"/>
      <c r="D1233" s="42">
        <v>126.63</v>
      </c>
      <c r="E1233" s="42"/>
      <c r="F1233" s="42">
        <v>24.72</v>
      </c>
      <c r="H1233" s="12">
        <v>30</v>
      </c>
      <c r="I1233" s="1">
        <v>50</v>
      </c>
      <c r="J1233" s="2">
        <f t="shared" si="256"/>
        <v>23.734689680308236</v>
      </c>
      <c r="K1233" s="2">
        <f t="shared" si="257"/>
        <v>42.009179452158769</v>
      </c>
      <c r="L1233" s="2">
        <f t="shared" si="255"/>
        <v>22.641865642863532</v>
      </c>
      <c r="N1233" s="51"/>
      <c r="O1233" s="51"/>
      <c r="P1233" s="51"/>
      <c r="Q1233" s="2"/>
      <c r="R1233" s="2"/>
      <c r="S1233" s="2"/>
      <c r="T1233" s="2"/>
      <c r="U1233" s="2"/>
      <c r="V1233" s="48"/>
      <c r="W1233" s="2"/>
    </row>
    <row r="1234" spans="1:23" hidden="1" x14ac:dyDescent="0.3">
      <c r="A1234" s="37">
        <v>44148</v>
      </c>
      <c r="B1234" s="42">
        <v>22.63</v>
      </c>
      <c r="C1234" s="42"/>
      <c r="D1234" s="42">
        <v>149.24</v>
      </c>
      <c r="E1234" s="42"/>
      <c r="F1234" s="42">
        <v>30.73</v>
      </c>
      <c r="H1234" s="12">
        <v>30</v>
      </c>
      <c r="I1234" s="1">
        <v>50</v>
      </c>
      <c r="J1234" s="2">
        <f t="shared" si="256"/>
        <v>23.765849474122664</v>
      </c>
      <c r="K1234" s="2">
        <f t="shared" si="257"/>
        <v>42.373891494043583</v>
      </c>
      <c r="L1234" s="2">
        <f t="shared" si="255"/>
        <v>22.69334712434501</v>
      </c>
      <c r="N1234" s="51"/>
      <c r="O1234" s="51"/>
      <c r="P1234" s="51"/>
      <c r="Q1234" s="2"/>
      <c r="R1234" s="2"/>
      <c r="S1234" s="2"/>
      <c r="T1234" s="2"/>
      <c r="U1234" s="2"/>
      <c r="V1234" s="48"/>
      <c r="W1234" s="2"/>
    </row>
    <row r="1235" spans="1:23" hidden="1" x14ac:dyDescent="0.3">
      <c r="A1235" s="37">
        <v>44149</v>
      </c>
      <c r="B1235" s="42">
        <v>13.27</v>
      </c>
      <c r="C1235" s="42"/>
      <c r="D1235" s="42">
        <v>32.43</v>
      </c>
      <c r="E1235" s="42"/>
      <c r="F1235" s="42">
        <v>14.15</v>
      </c>
      <c r="H1235" s="12">
        <v>30</v>
      </c>
      <c r="I1235" s="1">
        <v>50</v>
      </c>
      <c r="J1235" s="2">
        <f t="shared" si="256"/>
        <v>23.755617515359777</v>
      </c>
      <c r="K1235" s="2">
        <f t="shared" si="257"/>
        <v>42.33294908566662</v>
      </c>
      <c r="L1235" s="2">
        <f t="shared" si="255"/>
        <v>22.686839187837077</v>
      </c>
      <c r="N1235" s="51"/>
      <c r="O1235" s="51"/>
      <c r="P1235" s="51"/>
      <c r="Q1235" s="2"/>
      <c r="R1235" s="2"/>
      <c r="S1235" s="2"/>
      <c r="T1235" s="2"/>
      <c r="U1235" s="2"/>
      <c r="V1235" s="48"/>
      <c r="W1235" s="2"/>
    </row>
    <row r="1236" spans="1:23" hidden="1" x14ac:dyDescent="0.3">
      <c r="A1236" s="37">
        <v>44150</v>
      </c>
      <c r="B1236" s="42">
        <v>12.55</v>
      </c>
      <c r="C1236" s="42"/>
      <c r="D1236" s="42">
        <v>39.869999999999997</v>
      </c>
      <c r="E1236" s="42"/>
      <c r="F1236" s="42">
        <v>13.46</v>
      </c>
      <c r="H1236" s="12">
        <v>30</v>
      </c>
      <c r="I1236" s="1">
        <v>50</v>
      </c>
      <c r="J1236" s="2">
        <f t="shared" si="256"/>
        <v>23.695179371029877</v>
      </c>
      <c r="K1236" s="2">
        <f t="shared" si="257"/>
        <v>42.327504059488604</v>
      </c>
      <c r="L1236" s="2">
        <f t="shared" si="255"/>
        <v>22.596918552916438</v>
      </c>
      <c r="N1236" s="51"/>
      <c r="O1236" s="51"/>
      <c r="P1236" s="51"/>
      <c r="Q1236" s="2"/>
      <c r="R1236" s="2"/>
      <c r="S1236" s="2"/>
      <c r="T1236" s="2"/>
      <c r="U1236" s="2"/>
      <c r="V1236" s="48"/>
      <c r="W1236" s="2"/>
    </row>
    <row r="1237" spans="1:23" hidden="1" x14ac:dyDescent="0.3">
      <c r="A1237" s="37">
        <v>44151</v>
      </c>
      <c r="B1237" s="42">
        <v>19.2</v>
      </c>
      <c r="C1237" s="42"/>
      <c r="D1237" s="42">
        <v>91.239166666666662</v>
      </c>
      <c r="E1237" s="42"/>
      <c r="F1237" s="42">
        <v>26.319499999999998</v>
      </c>
      <c r="H1237" s="12">
        <v>30</v>
      </c>
      <c r="I1237" s="1">
        <v>50</v>
      </c>
      <c r="J1237" s="2">
        <f t="shared" si="256"/>
        <v>23.669277309174205</v>
      </c>
      <c r="K1237" s="2">
        <f t="shared" si="257"/>
        <v>42.39860135442752</v>
      </c>
      <c r="L1237" s="2">
        <f t="shared" si="255"/>
        <v>22.576493949741831</v>
      </c>
      <c r="N1237" s="51"/>
      <c r="O1237" s="51"/>
      <c r="P1237" s="51"/>
      <c r="Q1237" s="2"/>
      <c r="R1237" s="2"/>
      <c r="S1237" s="2"/>
      <c r="T1237" s="2"/>
      <c r="U1237" s="2"/>
      <c r="V1237" s="48"/>
      <c r="W1237" s="2"/>
    </row>
    <row r="1238" spans="1:23" hidden="1" x14ac:dyDescent="0.3">
      <c r="A1238" s="37">
        <v>44152</v>
      </c>
      <c r="B1238" s="42">
        <v>32.630000000000003</v>
      </c>
      <c r="C1238" s="42"/>
      <c r="D1238" s="42">
        <v>39.46</v>
      </c>
      <c r="E1238" s="42"/>
      <c r="F1238" s="42">
        <v>33.950000000000003</v>
      </c>
      <c r="H1238" s="12">
        <v>30</v>
      </c>
      <c r="I1238" s="1">
        <v>50</v>
      </c>
      <c r="J1238" s="2">
        <f t="shared" si="256"/>
        <v>23.634174216390701</v>
      </c>
      <c r="K1238" s="2">
        <f t="shared" si="257"/>
        <v>42.338470464375156</v>
      </c>
      <c r="L1238" s="2">
        <f t="shared" si="255"/>
        <v>22.583557441805322</v>
      </c>
      <c r="N1238" s="51"/>
      <c r="O1238" s="51"/>
      <c r="P1238" s="51"/>
      <c r="Q1238" s="2"/>
      <c r="R1238" s="2"/>
      <c r="S1238" s="2"/>
      <c r="T1238" s="2"/>
      <c r="U1238" s="2"/>
      <c r="V1238" s="48"/>
      <c r="W1238" s="2"/>
    </row>
    <row r="1239" spans="1:23" hidden="1" x14ac:dyDescent="0.3">
      <c r="A1239" s="37">
        <v>44153</v>
      </c>
      <c r="B1239" s="42">
        <v>23.8</v>
      </c>
      <c r="C1239" s="42"/>
      <c r="D1239" s="42">
        <v>24.79</v>
      </c>
      <c r="E1239" s="42"/>
      <c r="F1239" s="42">
        <v>26.64</v>
      </c>
      <c r="H1239" s="12">
        <v>30</v>
      </c>
      <c r="I1239" s="1">
        <v>50</v>
      </c>
      <c r="J1239" s="2">
        <f t="shared" si="256"/>
        <v>23.640669061751524</v>
      </c>
      <c r="K1239" s="2">
        <f t="shared" si="257"/>
        <v>42.104674652856836</v>
      </c>
      <c r="L1239" s="2">
        <f t="shared" si="255"/>
        <v>22.583557441805322</v>
      </c>
      <c r="N1239" s="51"/>
      <c r="O1239" s="51"/>
      <c r="P1239" s="51"/>
      <c r="Q1239" s="2"/>
      <c r="R1239" s="2"/>
      <c r="S1239" s="2"/>
      <c r="T1239" s="2"/>
      <c r="U1239" s="2"/>
      <c r="V1239" s="48"/>
      <c r="W1239" s="2"/>
    </row>
    <row r="1240" spans="1:23" hidden="1" x14ac:dyDescent="0.3">
      <c r="A1240" s="37">
        <v>44154</v>
      </c>
      <c r="B1240" s="42">
        <v>27.82</v>
      </c>
      <c r="C1240" s="42"/>
      <c r="D1240" s="42">
        <v>25.44</v>
      </c>
      <c r="E1240" s="42"/>
      <c r="F1240" s="42">
        <v>30.55</v>
      </c>
      <c r="H1240" s="12">
        <v>30</v>
      </c>
      <c r="I1240" s="1">
        <v>50</v>
      </c>
      <c r="J1240" s="2">
        <f t="shared" si="256"/>
        <v>23.637937102988641</v>
      </c>
      <c r="K1240" s="2">
        <f t="shared" si="257"/>
        <v>41.913706066469402</v>
      </c>
      <c r="L1240" s="2">
        <f t="shared" si="255"/>
        <v>22.571996595244478</v>
      </c>
      <c r="N1240" s="51"/>
      <c r="O1240" s="51"/>
      <c r="P1240" s="51"/>
      <c r="Q1240" s="2"/>
      <c r="R1240" s="2"/>
      <c r="S1240" s="2"/>
      <c r="T1240" s="2"/>
      <c r="U1240" s="2"/>
      <c r="V1240" s="48"/>
      <c r="W1240" s="2"/>
    </row>
    <row r="1241" spans="1:23" hidden="1" x14ac:dyDescent="0.3">
      <c r="A1241" s="37">
        <v>44155</v>
      </c>
      <c r="B1241" s="42">
        <v>27.17</v>
      </c>
      <c r="C1241" s="42"/>
      <c r="D1241" s="42">
        <v>77.599999999999994</v>
      </c>
      <c r="E1241" s="42"/>
      <c r="F1241" s="42">
        <v>31.22</v>
      </c>
      <c r="H1241" s="12">
        <v>30</v>
      </c>
      <c r="I1241" s="1">
        <v>50</v>
      </c>
      <c r="J1241" s="2">
        <f t="shared" si="256"/>
        <v>23.639535041132973</v>
      </c>
      <c r="K1241" s="2">
        <f t="shared" si="257"/>
        <v>42.048994024584587</v>
      </c>
      <c r="L1241" s="2">
        <f t="shared" si="255"/>
        <v>22.584615642863522</v>
      </c>
      <c r="N1241" s="51"/>
      <c r="O1241" s="51"/>
      <c r="P1241" s="51"/>
      <c r="Q1241" s="2"/>
      <c r="R1241" s="2"/>
      <c r="S1241" s="2"/>
      <c r="T1241" s="2"/>
      <c r="U1241" s="2"/>
      <c r="V1241" s="48"/>
      <c r="W1241" s="2"/>
    </row>
    <row r="1242" spans="1:23" hidden="1" x14ac:dyDescent="0.3">
      <c r="A1242" s="37">
        <v>44156</v>
      </c>
      <c r="B1242" s="42">
        <v>37.28</v>
      </c>
      <c r="C1242" s="42"/>
      <c r="D1242" s="42">
        <v>36.76</v>
      </c>
      <c r="E1242" s="42"/>
      <c r="F1242" s="42">
        <v>37.54</v>
      </c>
      <c r="H1242" s="12">
        <v>30</v>
      </c>
      <c r="I1242" s="1">
        <v>50</v>
      </c>
      <c r="J1242" s="2">
        <f t="shared" si="256"/>
        <v>23.653143288555658</v>
      </c>
      <c r="K1242" s="2">
        <f t="shared" si="257"/>
        <v>42.068627532437993</v>
      </c>
      <c r="L1242" s="2">
        <f t="shared" si="255"/>
        <v>22.614377547625434</v>
      </c>
      <c r="N1242" s="51"/>
      <c r="O1242" s="51"/>
      <c r="P1242" s="51"/>
      <c r="Q1242" s="2"/>
      <c r="R1242" s="2"/>
      <c r="S1242" s="2"/>
      <c r="T1242" s="2"/>
      <c r="U1242" s="2"/>
      <c r="V1242" s="48"/>
      <c r="W1242" s="2"/>
    </row>
    <row r="1243" spans="1:23" hidden="1" x14ac:dyDescent="0.3">
      <c r="A1243" s="37">
        <v>44157</v>
      </c>
      <c r="B1243" s="42">
        <v>29.44</v>
      </c>
      <c r="C1243" s="42"/>
      <c r="D1243" s="42" t="s">
        <v>33</v>
      </c>
      <c r="E1243" s="42"/>
      <c r="F1243" s="42">
        <v>35.9</v>
      </c>
      <c r="H1243" s="12">
        <v>30</v>
      </c>
      <c r="I1243" s="1">
        <v>50</v>
      </c>
      <c r="J1243" s="2">
        <f t="shared" si="256"/>
        <v>23.668019526888418</v>
      </c>
      <c r="K1243" s="2">
        <f t="shared" si="257"/>
        <v>42.086419205751483</v>
      </c>
      <c r="L1243" s="2">
        <f t="shared" si="255"/>
        <v>22.642261145509028</v>
      </c>
      <c r="N1243" s="51"/>
      <c r="O1243" s="51"/>
      <c r="P1243" s="51"/>
      <c r="Q1243" s="2"/>
      <c r="R1243" s="2"/>
      <c r="S1243" s="2"/>
      <c r="T1243" s="2"/>
      <c r="U1243" s="2"/>
      <c r="V1243" s="48"/>
      <c r="W1243" s="2"/>
    </row>
    <row r="1244" spans="1:23" hidden="1" x14ac:dyDescent="0.3">
      <c r="A1244" s="37">
        <v>44158</v>
      </c>
      <c r="B1244" s="42">
        <v>15.72</v>
      </c>
      <c r="C1244" s="42"/>
      <c r="D1244" s="42" t="s">
        <v>33</v>
      </c>
      <c r="E1244" s="42"/>
      <c r="F1244" s="42">
        <v>22.31</v>
      </c>
      <c r="H1244" s="12">
        <v>30</v>
      </c>
      <c r="I1244" s="1">
        <v>50</v>
      </c>
      <c r="J1244" s="2">
        <f t="shared" si="256"/>
        <v>23.632929552595357</v>
      </c>
      <c r="K1244" s="2">
        <f t="shared" si="257"/>
        <v>42.098120308924507</v>
      </c>
      <c r="L1244" s="2">
        <f t="shared" si="255"/>
        <v>22.617181780429661</v>
      </c>
      <c r="N1244" s="51"/>
      <c r="O1244" s="51"/>
      <c r="P1244" s="51"/>
      <c r="Q1244" s="2"/>
      <c r="R1244" s="2"/>
      <c r="S1244" s="2"/>
      <c r="T1244" s="2"/>
      <c r="U1244" s="2"/>
      <c r="V1244" s="48"/>
      <c r="W1244" s="2"/>
    </row>
    <row r="1245" spans="1:23" hidden="1" x14ac:dyDescent="0.3">
      <c r="A1245" s="37">
        <v>44159</v>
      </c>
      <c r="B1245" s="42">
        <v>14.16</v>
      </c>
      <c r="C1245" s="42"/>
      <c r="D1245" s="42">
        <v>14.63</v>
      </c>
      <c r="E1245" s="42"/>
      <c r="F1245" s="42">
        <v>15.39</v>
      </c>
      <c r="H1245" s="12">
        <v>30</v>
      </c>
      <c r="I1245" s="1">
        <v>50</v>
      </c>
      <c r="J1245" s="2">
        <f t="shared" si="256"/>
        <v>23.577608215834431</v>
      </c>
      <c r="K1245" s="2">
        <f t="shared" si="257"/>
        <v>41.884251887871876</v>
      </c>
      <c r="L1245" s="2">
        <f t="shared" si="255"/>
        <v>22.587710880958756</v>
      </c>
      <c r="N1245" s="51"/>
      <c r="O1245" s="51"/>
      <c r="P1245" s="51"/>
      <c r="Q1245" s="2"/>
      <c r="R1245" s="2"/>
      <c r="S1245" s="2"/>
      <c r="T1245" s="2"/>
      <c r="U1245" s="2"/>
      <c r="V1245" s="48"/>
      <c r="W1245" s="2"/>
    </row>
    <row r="1246" spans="1:23" hidden="1" x14ac:dyDescent="0.3">
      <c r="A1246" s="37">
        <v>44160</v>
      </c>
      <c r="B1246" s="42">
        <v>18.7</v>
      </c>
      <c r="C1246" s="42"/>
      <c r="D1246" s="42">
        <v>14.9</v>
      </c>
      <c r="E1246" s="42"/>
      <c r="F1246" s="42">
        <v>18.25</v>
      </c>
      <c r="H1246" s="12">
        <v>30</v>
      </c>
      <c r="I1246" s="1">
        <v>50</v>
      </c>
      <c r="J1246" s="2">
        <f t="shared" si="256"/>
        <v>23.549716184986096</v>
      </c>
      <c r="K1246" s="2">
        <f t="shared" si="257"/>
        <v>41.14496241418766</v>
      </c>
      <c r="L1246" s="2">
        <f t="shared" si="255"/>
        <v>22.561599769847653</v>
      </c>
      <c r="N1246" s="51"/>
      <c r="O1246" s="51"/>
      <c r="P1246" s="51"/>
      <c r="Q1246" s="2"/>
      <c r="R1246" s="2"/>
      <c r="S1246" s="2"/>
      <c r="T1246" s="2"/>
      <c r="U1246" s="2"/>
      <c r="V1246" s="48"/>
      <c r="W1246" s="2"/>
    </row>
    <row r="1247" spans="1:23" hidden="1" x14ac:dyDescent="0.3">
      <c r="A1247" s="37">
        <v>44161</v>
      </c>
      <c r="B1247" s="42">
        <v>22.26</v>
      </c>
      <c r="C1247" s="42"/>
      <c r="D1247" s="42">
        <v>34.24</v>
      </c>
      <c r="E1247" s="42"/>
      <c r="F1247" s="42">
        <v>27.37</v>
      </c>
      <c r="H1247" s="12">
        <v>30</v>
      </c>
      <c r="I1247" s="1">
        <v>50</v>
      </c>
      <c r="J1247" s="2">
        <f t="shared" si="256"/>
        <v>23.383469398353704</v>
      </c>
      <c r="K1247" s="2">
        <f t="shared" si="257"/>
        <v>40.555515045766612</v>
      </c>
      <c r="L1247" s="2">
        <f t="shared" si="255"/>
        <v>22.46350453175242</v>
      </c>
      <c r="N1247" s="51"/>
      <c r="O1247" s="51"/>
      <c r="P1247" s="51"/>
      <c r="Q1247" s="2"/>
      <c r="R1247" s="2"/>
      <c r="S1247" s="2"/>
      <c r="T1247" s="2"/>
      <c r="U1247" s="2"/>
      <c r="V1247" s="48"/>
      <c r="W1247" s="2"/>
    </row>
    <row r="1248" spans="1:23" hidden="1" x14ac:dyDescent="0.3">
      <c r="A1248" s="37">
        <v>44162</v>
      </c>
      <c r="B1248" s="42">
        <v>41.36</v>
      </c>
      <c r="C1248" s="42"/>
      <c r="D1248" s="42">
        <v>41.91</v>
      </c>
      <c r="E1248" s="42"/>
      <c r="F1248" s="42">
        <v>40.43</v>
      </c>
      <c r="H1248" s="12">
        <v>30</v>
      </c>
      <c r="I1248" s="1">
        <v>50</v>
      </c>
      <c r="J1248" s="2">
        <f t="shared" si="256"/>
        <v>23.314780452338283</v>
      </c>
      <c r="K1248" s="2">
        <f t="shared" si="257"/>
        <v>40.470620308924502</v>
      </c>
      <c r="L1248" s="2">
        <f t="shared" si="255"/>
        <v>22.458954267202152</v>
      </c>
      <c r="N1248" s="51"/>
      <c r="O1248" s="51"/>
      <c r="P1248" s="51"/>
      <c r="Q1248" s="2"/>
      <c r="R1248" s="2"/>
      <c r="S1248" s="2"/>
      <c r="T1248" s="2"/>
      <c r="U1248" s="2"/>
      <c r="V1248" s="48"/>
      <c r="W1248" s="2"/>
    </row>
    <row r="1249" spans="1:23" hidden="1" x14ac:dyDescent="0.3">
      <c r="A1249" s="37">
        <v>44163</v>
      </c>
      <c r="B1249" s="42">
        <v>20.13</v>
      </c>
      <c r="C1249" s="42"/>
      <c r="D1249" s="42">
        <v>50.123750000000008</v>
      </c>
      <c r="E1249" s="42"/>
      <c r="F1249" s="42">
        <v>20.39</v>
      </c>
      <c r="H1249" s="12">
        <v>30</v>
      </c>
      <c r="I1249" s="1">
        <v>50</v>
      </c>
      <c r="J1249" s="2">
        <f t="shared" si="256"/>
        <v>23.216579938199462</v>
      </c>
      <c r="K1249" s="2">
        <f t="shared" si="257"/>
        <v>40.449919651029766</v>
      </c>
      <c r="L1249" s="2">
        <f t="shared" si="255"/>
        <v>22.453495284966788</v>
      </c>
      <c r="N1249" s="51"/>
      <c r="O1249" s="51"/>
      <c r="P1249" s="51"/>
      <c r="Q1249" s="2"/>
      <c r="R1249" s="2"/>
      <c r="S1249" s="2"/>
      <c r="T1249" s="2"/>
      <c r="U1249" s="2"/>
      <c r="V1249" s="48"/>
      <c r="W1249" s="2"/>
    </row>
    <row r="1250" spans="1:23" hidden="1" x14ac:dyDescent="0.3">
      <c r="A1250" s="37">
        <v>44164</v>
      </c>
      <c r="B1250" s="42">
        <v>40.25</v>
      </c>
      <c r="C1250" s="42"/>
      <c r="D1250" s="42">
        <v>87.112500000000026</v>
      </c>
      <c r="E1250" s="42"/>
      <c r="F1250" s="42">
        <v>42.84</v>
      </c>
      <c r="H1250" s="12">
        <v>30</v>
      </c>
      <c r="I1250" s="1">
        <v>50</v>
      </c>
      <c r="J1250" s="2">
        <f t="shared" si="256"/>
        <v>23.143649346939824</v>
      </c>
      <c r="K1250" s="2">
        <f t="shared" si="257"/>
        <v>40.530110440503449</v>
      </c>
      <c r="L1250" s="2">
        <f t="shared" si="255"/>
        <v>22.507143981585298</v>
      </c>
      <c r="N1250" s="51"/>
      <c r="O1250" s="51"/>
      <c r="P1250" s="51"/>
      <c r="Q1250" s="2"/>
      <c r="R1250" s="2"/>
      <c r="S1250" s="2"/>
      <c r="T1250" s="2"/>
      <c r="U1250" s="2"/>
      <c r="V1250" s="48"/>
      <c r="W1250" s="2"/>
    </row>
    <row r="1251" spans="1:23" hidden="1" x14ac:dyDescent="0.3">
      <c r="A1251" s="37">
        <v>44165</v>
      </c>
      <c r="B1251" s="42">
        <v>28.19</v>
      </c>
      <c r="C1251" s="42"/>
      <c r="D1251" s="42">
        <v>27.38</v>
      </c>
      <c r="E1251" s="42"/>
      <c r="F1251" s="42">
        <v>31.1</v>
      </c>
      <c r="H1251" s="12">
        <v>30</v>
      </c>
      <c r="I1251" s="1">
        <v>50</v>
      </c>
      <c r="J1251" s="2">
        <f t="shared" si="256"/>
        <v>23.050410272389701</v>
      </c>
      <c r="K1251" s="2">
        <f t="shared" si="257"/>
        <v>40.495595714937821</v>
      </c>
      <c r="L1251" s="2">
        <f t="shared" si="255"/>
        <v>22.529697409455153</v>
      </c>
      <c r="N1251" s="51"/>
      <c r="O1251" s="51"/>
      <c r="P1251" s="51"/>
      <c r="Q1251" s="2"/>
      <c r="R1251" s="2"/>
      <c r="S1251" s="2"/>
      <c r="T1251" s="2"/>
      <c r="U1251" s="2"/>
      <c r="V1251" s="48"/>
      <c r="W1251" s="2"/>
    </row>
    <row r="1252" spans="1:23" hidden="1" x14ac:dyDescent="0.3">
      <c r="A1252" s="37">
        <v>44166</v>
      </c>
      <c r="B1252" s="42">
        <v>30.53</v>
      </c>
      <c r="C1252" s="42"/>
      <c r="D1252" s="42">
        <v>70.716666666666669</v>
      </c>
      <c r="E1252" s="42"/>
      <c r="F1252" s="42">
        <v>40.11</v>
      </c>
      <c r="H1252" s="12">
        <v>30</v>
      </c>
      <c r="I1252" s="1">
        <v>50</v>
      </c>
      <c r="J1252" s="2">
        <f t="shared" si="256"/>
        <v>22.99187556801952</v>
      </c>
      <c r="K1252" s="2">
        <f t="shared" si="257"/>
        <v>40.435350745558999</v>
      </c>
      <c r="L1252" s="2">
        <f t="shared" si="255"/>
        <v>22.575719143985378</v>
      </c>
      <c r="N1252" s="51"/>
      <c r="O1252" s="51"/>
      <c r="P1252" s="51"/>
      <c r="Q1252" s="2"/>
      <c r="R1252" s="2"/>
      <c r="S1252" s="2"/>
      <c r="T1252" s="2"/>
      <c r="U1252" s="2"/>
      <c r="V1252" s="48"/>
      <c r="W1252" s="2"/>
    </row>
    <row r="1253" spans="1:23" hidden="1" x14ac:dyDescent="0.3">
      <c r="A1253" s="37">
        <v>44167</v>
      </c>
      <c r="B1253" s="42">
        <v>26.72</v>
      </c>
      <c r="C1253" s="42"/>
      <c r="D1253" s="42">
        <v>30.35</v>
      </c>
      <c r="E1253" s="42"/>
      <c r="F1253" s="42">
        <v>32.549999999999997</v>
      </c>
      <c r="H1253" s="12">
        <v>30</v>
      </c>
      <c r="I1253" s="1">
        <v>50</v>
      </c>
      <c r="J1253" s="2">
        <f t="shared" si="256"/>
        <v>22.803880709407689</v>
      </c>
      <c r="K1253" s="2">
        <f t="shared" si="257"/>
        <v>40.239445233747965</v>
      </c>
      <c r="L1253" s="2">
        <f t="shared" si="255"/>
        <v>22.528572547126739</v>
      </c>
      <c r="N1253" s="51"/>
      <c r="O1253" s="51"/>
      <c r="P1253" s="51"/>
      <c r="Q1253" s="2"/>
      <c r="R1253" s="2"/>
      <c r="S1253" s="2"/>
      <c r="T1253" s="2"/>
      <c r="U1253" s="2"/>
      <c r="V1253" s="48"/>
      <c r="W1253" s="2"/>
    </row>
    <row r="1254" spans="1:23" hidden="1" x14ac:dyDescent="0.3">
      <c r="A1254" s="37">
        <v>44168</v>
      </c>
      <c r="B1254" s="42">
        <v>16.02</v>
      </c>
      <c r="C1254" s="42"/>
      <c r="D1254" s="42">
        <v>14.42</v>
      </c>
      <c r="E1254" s="42"/>
      <c r="F1254" s="42">
        <v>17.36</v>
      </c>
      <c r="H1254" s="12">
        <v>30</v>
      </c>
      <c r="I1254" s="1">
        <v>50</v>
      </c>
      <c r="J1254" s="2">
        <f t="shared" si="256"/>
        <v>22.740461686271448</v>
      </c>
      <c r="K1254" s="2">
        <f t="shared" si="257"/>
        <v>40.138001664194164</v>
      </c>
      <c r="L1254" s="2">
        <f t="shared" si="255"/>
        <v>22.515077579640767</v>
      </c>
      <c r="N1254" s="51"/>
      <c r="O1254" s="51"/>
      <c r="P1254" s="51"/>
      <c r="Q1254" s="2"/>
      <c r="R1254" s="2"/>
      <c r="S1254" s="2"/>
      <c r="T1254" s="2"/>
      <c r="U1254" s="2"/>
      <c r="V1254" s="48"/>
      <c r="W1254" s="2"/>
    </row>
    <row r="1255" spans="1:23" hidden="1" x14ac:dyDescent="0.3">
      <c r="A1255" s="37">
        <v>44169</v>
      </c>
      <c r="B1255" s="42">
        <v>21.22</v>
      </c>
      <c r="C1255" s="42"/>
      <c r="D1255" s="42">
        <v>35.340000000000003</v>
      </c>
      <c r="E1255" s="42"/>
      <c r="F1255" s="42">
        <v>22.59</v>
      </c>
      <c r="H1255" s="12">
        <v>30</v>
      </c>
      <c r="I1255" s="1">
        <v>50</v>
      </c>
      <c r="J1255" s="2">
        <f t="shared" si="256"/>
        <v>22.73151567084728</v>
      </c>
      <c r="K1255" s="2">
        <f t="shared" si="257"/>
        <v>40.068605338734841</v>
      </c>
      <c r="L1255" s="2">
        <f t="shared" si="255"/>
        <v>22.515272690110454</v>
      </c>
      <c r="N1255" s="51"/>
      <c r="O1255" s="51"/>
      <c r="P1255" s="51"/>
      <c r="Q1255" s="2"/>
      <c r="R1255" s="2"/>
      <c r="S1255" s="2"/>
      <c r="T1255" s="2"/>
      <c r="U1255" s="2"/>
      <c r="V1255" s="48"/>
      <c r="W1255" s="2"/>
    </row>
    <row r="1256" spans="1:23" hidden="1" x14ac:dyDescent="0.3">
      <c r="A1256" s="37">
        <v>44170</v>
      </c>
      <c r="B1256" s="42">
        <v>29.68</v>
      </c>
      <c r="C1256" s="42"/>
      <c r="D1256" s="42">
        <v>27.88</v>
      </c>
      <c r="E1256" s="42"/>
      <c r="F1256" s="42">
        <v>31.19</v>
      </c>
      <c r="H1256" s="12">
        <v>30</v>
      </c>
      <c r="I1256" s="1">
        <v>50</v>
      </c>
      <c r="J1256" s="2">
        <f t="shared" si="256"/>
        <v>22.801747033315152</v>
      </c>
      <c r="K1256" s="2">
        <f t="shared" si="257"/>
        <v>40.046610588078671</v>
      </c>
      <c r="L1256" s="2">
        <f t="shared" si="255"/>
        <v>22.547069565110462</v>
      </c>
      <c r="N1256" s="51"/>
      <c r="O1256" s="51"/>
      <c r="P1256" s="51"/>
      <c r="Q1256" s="2"/>
      <c r="R1256" s="2"/>
      <c r="S1256" s="2"/>
      <c r="T1256" s="2"/>
      <c r="U1256" s="2"/>
      <c r="V1256" s="48"/>
      <c r="W1256" s="2"/>
    </row>
    <row r="1257" spans="1:23" hidden="1" x14ac:dyDescent="0.3">
      <c r="A1257" s="37">
        <v>44171</v>
      </c>
      <c r="B1257" s="42">
        <v>17.79</v>
      </c>
      <c r="C1257" s="42"/>
      <c r="D1257" s="42">
        <v>36.26</v>
      </c>
      <c r="E1257" s="42"/>
      <c r="F1257" s="42">
        <v>24.11</v>
      </c>
      <c r="H1257" s="12">
        <v>30</v>
      </c>
      <c r="I1257" s="1">
        <v>50</v>
      </c>
      <c r="J1257" s="2">
        <f t="shared" si="256"/>
        <v>22.818302303238035</v>
      </c>
      <c r="K1257" s="2">
        <f t="shared" si="257"/>
        <v>40.097319249495996</v>
      </c>
      <c r="L1257" s="2">
        <f t="shared" si="255"/>
        <v>22.551129124681605</v>
      </c>
      <c r="N1257" s="51"/>
      <c r="O1257" s="51"/>
      <c r="P1257" s="51"/>
      <c r="Q1257" s="2"/>
      <c r="R1257" s="2"/>
      <c r="S1257" s="2"/>
      <c r="T1257" s="2"/>
      <c r="U1257" s="2"/>
      <c r="V1257" s="48"/>
      <c r="W1257" s="2"/>
    </row>
    <row r="1258" spans="1:23" hidden="1" x14ac:dyDescent="0.3">
      <c r="A1258" s="37">
        <v>44172</v>
      </c>
      <c r="B1258" s="42">
        <v>19.149999999999999</v>
      </c>
      <c r="C1258" s="42"/>
      <c r="D1258" s="42">
        <v>67.14</v>
      </c>
      <c r="E1258" s="42"/>
      <c r="F1258" s="42">
        <v>27.17</v>
      </c>
      <c r="H1258" s="12">
        <v>30</v>
      </c>
      <c r="I1258" s="1">
        <v>50</v>
      </c>
      <c r="J1258" s="2">
        <f t="shared" si="256"/>
        <v>22.830538807094079</v>
      </c>
      <c r="K1258" s="2">
        <f t="shared" si="257"/>
        <v>40.165534472593109</v>
      </c>
      <c r="L1258" s="2">
        <f t="shared" si="255"/>
        <v>22.563095111405229</v>
      </c>
      <c r="N1258" s="51"/>
      <c r="O1258" s="51"/>
      <c r="P1258" s="51"/>
      <c r="Q1258" s="2"/>
      <c r="R1258" s="2"/>
      <c r="S1258" s="2"/>
      <c r="T1258" s="2"/>
      <c r="U1258" s="2"/>
      <c r="V1258" s="48"/>
      <c r="W1258" s="2"/>
    </row>
    <row r="1259" spans="1:23" hidden="1" x14ac:dyDescent="0.3">
      <c r="A1259" s="37">
        <v>44173</v>
      </c>
      <c r="B1259" s="42">
        <v>14.13</v>
      </c>
      <c r="C1259" s="42"/>
      <c r="D1259" s="42">
        <v>25.27</v>
      </c>
      <c r="E1259" s="42"/>
      <c r="F1259" s="42">
        <v>17.5</v>
      </c>
      <c r="H1259" s="12">
        <v>30</v>
      </c>
      <c r="I1259" s="1">
        <v>50</v>
      </c>
      <c r="J1259" s="2">
        <f t="shared" si="256"/>
        <v>22.698559372646773</v>
      </c>
      <c r="K1259" s="2">
        <f t="shared" si="257"/>
        <v>39.997476729810955</v>
      </c>
      <c r="L1259" s="2">
        <f t="shared" si="255"/>
        <v>22.550012178300822</v>
      </c>
      <c r="N1259" s="51"/>
      <c r="O1259" s="51"/>
      <c r="P1259" s="51"/>
      <c r="Q1259" s="2"/>
      <c r="R1259" s="2"/>
      <c r="S1259" s="2"/>
      <c r="T1259" s="2"/>
      <c r="U1259" s="2"/>
      <c r="V1259" s="48"/>
      <c r="W1259" s="2"/>
    </row>
    <row r="1260" spans="1:23" hidden="1" x14ac:dyDescent="0.3">
      <c r="A1260" s="37">
        <v>44174</v>
      </c>
      <c r="B1260" s="42">
        <v>24.85</v>
      </c>
      <c r="C1260" s="42"/>
      <c r="D1260" s="42">
        <v>26.63</v>
      </c>
      <c r="E1260" s="42"/>
      <c r="F1260" s="42">
        <v>27.93</v>
      </c>
      <c r="H1260" s="12">
        <v>30</v>
      </c>
      <c r="I1260" s="1">
        <v>50</v>
      </c>
      <c r="J1260" s="2">
        <f t="shared" si="256"/>
        <v>22.581824154137774</v>
      </c>
      <c r="K1260" s="2">
        <f t="shared" si="257"/>
        <v>39.827030535585237</v>
      </c>
      <c r="L1260" s="2">
        <f t="shared" si="255"/>
        <v>22.464818379851213</v>
      </c>
      <c r="N1260" s="51"/>
      <c r="O1260" s="51"/>
      <c r="P1260" s="51"/>
      <c r="Q1260" s="2"/>
      <c r="R1260" s="2"/>
      <c r="S1260" s="2"/>
      <c r="T1260" s="2"/>
      <c r="U1260" s="2"/>
      <c r="V1260" s="48"/>
      <c r="W1260" s="2"/>
    </row>
    <row r="1261" spans="1:23" hidden="1" x14ac:dyDescent="0.3">
      <c r="A1261" s="37">
        <v>44175</v>
      </c>
      <c r="B1261" s="42">
        <v>28.51</v>
      </c>
      <c r="C1261" s="42"/>
      <c r="D1261" s="42">
        <v>31.96</v>
      </c>
      <c r="E1261" s="42"/>
      <c r="F1261" s="42">
        <v>33.06</v>
      </c>
      <c r="H1261" s="12">
        <v>30</v>
      </c>
      <c r="I1261" s="1">
        <v>50</v>
      </c>
      <c r="J1261" s="2">
        <f t="shared" si="256"/>
        <v>22.585474539741888</v>
      </c>
      <c r="K1261" s="2">
        <f t="shared" si="257"/>
        <v>39.826243134010433</v>
      </c>
      <c r="L1261" s="2">
        <f t="shared" si="255"/>
        <v>22.492125548975306</v>
      </c>
      <c r="N1261" s="51"/>
      <c r="O1261" s="51"/>
      <c r="P1261" s="51"/>
      <c r="Q1261" s="2"/>
      <c r="R1261" s="2"/>
      <c r="S1261" s="2"/>
      <c r="T1261" s="2"/>
      <c r="U1261" s="2"/>
      <c r="V1261" s="48"/>
      <c r="W1261" s="2"/>
    </row>
    <row r="1262" spans="1:23" hidden="1" x14ac:dyDescent="0.3">
      <c r="A1262" s="37">
        <v>44176</v>
      </c>
      <c r="B1262" s="42">
        <v>14.54</v>
      </c>
      <c r="C1262" s="42"/>
      <c r="D1262" s="42">
        <v>15.02</v>
      </c>
      <c r="E1262" s="42"/>
      <c r="F1262" s="42">
        <v>15.98</v>
      </c>
      <c r="H1262" s="12">
        <v>30</v>
      </c>
      <c r="I1262" s="1">
        <v>50</v>
      </c>
      <c r="J1262" s="2">
        <f t="shared" si="256"/>
        <v>22.556811300667345</v>
      </c>
      <c r="K1262" s="2">
        <f t="shared" si="257"/>
        <v>39.744510850545858</v>
      </c>
      <c r="L1262" s="2">
        <f t="shared" si="255"/>
        <v>22.475384866330124</v>
      </c>
      <c r="N1262" s="51"/>
      <c r="O1262" s="51"/>
      <c r="P1262" s="51"/>
      <c r="Q1262" s="2"/>
      <c r="R1262" s="2"/>
      <c r="S1262" s="2"/>
      <c r="T1262" s="2"/>
      <c r="U1262" s="2"/>
      <c r="V1262" s="48"/>
      <c r="W1262" s="2"/>
    </row>
    <row r="1263" spans="1:23" hidden="1" x14ac:dyDescent="0.3">
      <c r="A1263" s="37">
        <v>44177</v>
      </c>
      <c r="B1263" s="42">
        <v>14.5</v>
      </c>
      <c r="C1263" s="42"/>
      <c r="D1263" s="42">
        <v>12.87</v>
      </c>
      <c r="E1263" s="42"/>
      <c r="F1263" s="42">
        <v>16.600000000000001</v>
      </c>
      <c r="H1263" s="12">
        <v>30</v>
      </c>
      <c r="I1263" s="1">
        <v>50</v>
      </c>
      <c r="J1263" s="2">
        <f t="shared" si="256"/>
        <v>22.532826724831867</v>
      </c>
      <c r="K1263" s="2">
        <f t="shared" si="257"/>
        <v>39.641964918787338</v>
      </c>
      <c r="L1263" s="2">
        <f t="shared" si="255"/>
        <v>22.457647077127039</v>
      </c>
      <c r="N1263" s="51"/>
      <c r="O1263" s="51"/>
      <c r="P1263" s="51"/>
      <c r="Q1263" s="2"/>
      <c r="R1263" s="2"/>
      <c r="S1263" s="2"/>
      <c r="T1263" s="2"/>
      <c r="U1263" s="2"/>
      <c r="V1263" s="48"/>
      <c r="W1263" s="2"/>
    </row>
    <row r="1264" spans="1:23" hidden="1" x14ac:dyDescent="0.3">
      <c r="A1264" s="37">
        <v>44178</v>
      </c>
      <c r="B1264" s="42">
        <v>13.49</v>
      </c>
      <c r="C1264" s="42"/>
      <c r="D1264" s="42">
        <v>10.9</v>
      </c>
      <c r="E1264" s="42"/>
      <c r="F1264" s="42">
        <v>13.4</v>
      </c>
      <c r="H1264" s="12">
        <v>30</v>
      </c>
      <c r="I1264" s="1">
        <v>50</v>
      </c>
      <c r="J1264" s="2">
        <f t="shared" si="256"/>
        <v>22.344780452338291</v>
      </c>
      <c r="K1264" s="2">
        <f t="shared" si="257"/>
        <v>39.07285730723877</v>
      </c>
      <c r="L1264" s="2">
        <f t="shared" si="255"/>
        <v>22.434422341031841</v>
      </c>
      <c r="N1264" s="51"/>
      <c r="O1264" s="51"/>
      <c r="P1264" s="51"/>
      <c r="Q1264" s="2"/>
      <c r="R1264" s="2"/>
      <c r="S1264" s="2"/>
      <c r="T1264" s="2"/>
      <c r="U1264" s="2"/>
      <c r="V1264" s="48"/>
      <c r="W1264" s="2"/>
    </row>
    <row r="1265" spans="1:23" hidden="1" x14ac:dyDescent="0.3">
      <c r="A1265" s="37">
        <v>44179</v>
      </c>
      <c r="B1265" s="42">
        <v>15.14</v>
      </c>
      <c r="C1265" s="42"/>
      <c r="D1265" s="42">
        <v>12.13</v>
      </c>
      <c r="E1265" s="42"/>
      <c r="F1265" s="42">
        <v>14.53</v>
      </c>
      <c r="H1265" s="12">
        <v>30</v>
      </c>
      <c r="I1265" s="1">
        <v>50</v>
      </c>
      <c r="J1265" s="2">
        <f t="shared" si="256"/>
        <v>22.276502817376851</v>
      </c>
      <c r="K1265" s="2">
        <f t="shared" si="257"/>
        <v>38.95238486629389</v>
      </c>
      <c r="L1265" s="2">
        <f t="shared" si="255"/>
        <v>22.414206427116159</v>
      </c>
      <c r="N1265" s="51"/>
      <c r="O1265" s="51"/>
      <c r="P1265" s="51"/>
      <c r="Q1265" s="2"/>
      <c r="R1265" s="2"/>
      <c r="S1265" s="2"/>
      <c r="T1265" s="2"/>
      <c r="U1265" s="2"/>
      <c r="V1265" s="48"/>
      <c r="W1265" s="2"/>
    </row>
    <row r="1266" spans="1:23" hidden="1" x14ac:dyDescent="0.3">
      <c r="A1266" s="37">
        <v>44180</v>
      </c>
      <c r="B1266" s="42">
        <v>7.96</v>
      </c>
      <c r="C1266" s="42"/>
      <c r="D1266" s="42">
        <v>6.7078260869565218</v>
      </c>
      <c r="E1266" s="42"/>
      <c r="F1266" s="42">
        <v>9.3756521739130445</v>
      </c>
      <c r="H1266" s="12">
        <v>30</v>
      </c>
      <c r="I1266" s="1">
        <v>50</v>
      </c>
      <c r="J1266" s="2">
        <f t="shared" si="256"/>
        <v>22.236682765962968</v>
      </c>
      <c r="K1266" s="2">
        <f t="shared" si="257"/>
        <v>38.674478898018187</v>
      </c>
      <c r="L1266" s="2">
        <f t="shared" si="255"/>
        <v>22.380944809123292</v>
      </c>
      <c r="N1266" s="51"/>
      <c r="O1266" s="51"/>
      <c r="P1266" s="51"/>
      <c r="Q1266" s="2"/>
      <c r="R1266" s="2"/>
      <c r="S1266" s="2"/>
      <c r="T1266" s="2"/>
      <c r="U1266" s="2"/>
      <c r="V1266" s="48"/>
      <c r="W1266" s="2"/>
    </row>
    <row r="1267" spans="1:23" hidden="1" x14ac:dyDescent="0.3">
      <c r="A1267" s="37">
        <v>44181</v>
      </c>
      <c r="B1267" s="42">
        <v>11.11</v>
      </c>
      <c r="C1267" s="42"/>
      <c r="D1267" s="42">
        <v>45.300000000000004</v>
      </c>
      <c r="E1267" s="42"/>
      <c r="F1267" s="42">
        <v>12.74</v>
      </c>
      <c r="H1267" s="12">
        <v>30</v>
      </c>
      <c r="I1267" s="1">
        <v>50</v>
      </c>
      <c r="J1267" s="2">
        <f t="shared" si="256"/>
        <v>22.206914128430835</v>
      </c>
      <c r="K1267" s="2">
        <f t="shared" si="257"/>
        <v>38.39896708699456</v>
      </c>
      <c r="L1267" s="2">
        <f t="shared" si="255"/>
        <v>22.356413142942316</v>
      </c>
      <c r="N1267" s="51"/>
      <c r="O1267" s="51"/>
      <c r="P1267" s="51"/>
      <c r="Q1267" s="2"/>
      <c r="R1267" s="2"/>
      <c r="S1267" s="2"/>
      <c r="T1267" s="2"/>
      <c r="U1267" s="2"/>
      <c r="V1267" s="48"/>
      <c r="W1267" s="2"/>
    </row>
    <row r="1268" spans="1:23" hidden="1" x14ac:dyDescent="0.3">
      <c r="A1268" s="37">
        <v>44182</v>
      </c>
      <c r="B1268" s="42">
        <v>10.10173913043478</v>
      </c>
      <c r="C1268" s="42"/>
      <c r="D1268" s="42">
        <v>21.61</v>
      </c>
      <c r="E1268" s="42"/>
      <c r="F1268" s="42">
        <v>12.130434782608695</v>
      </c>
      <c r="H1268" s="12">
        <v>30</v>
      </c>
      <c r="I1268" s="1">
        <v>50</v>
      </c>
      <c r="J1268" s="2">
        <f t="shared" si="256"/>
        <v>22.047355617198015</v>
      </c>
      <c r="K1268" s="2">
        <f t="shared" si="257"/>
        <v>38.238494646049681</v>
      </c>
      <c r="L1268" s="2">
        <f t="shared" si="255"/>
        <v>22.330458883144516</v>
      </c>
      <c r="N1268" s="51"/>
      <c r="O1268" s="51"/>
      <c r="P1268" s="51"/>
      <c r="Q1268" s="2"/>
      <c r="R1268" s="2"/>
      <c r="S1268" s="2"/>
      <c r="T1268" s="2"/>
      <c r="U1268" s="2"/>
      <c r="V1268" s="48"/>
      <c r="W1268" s="2"/>
    </row>
    <row r="1269" spans="1:23" hidden="1" x14ac:dyDescent="0.3">
      <c r="A1269" s="37">
        <v>44183</v>
      </c>
      <c r="B1269" s="42">
        <v>9.8699999999999992</v>
      </c>
      <c r="C1269" s="42"/>
      <c r="D1269" s="42">
        <v>46.656818181818181</v>
      </c>
      <c r="E1269" s="42"/>
      <c r="F1269" s="42">
        <v>15.34</v>
      </c>
      <c r="H1269" s="12">
        <v>30</v>
      </c>
      <c r="I1269" s="1">
        <v>50</v>
      </c>
      <c r="J1269" s="2">
        <f t="shared" si="256"/>
        <v>21.937329910257144</v>
      </c>
      <c r="K1269" s="2">
        <f t="shared" si="257"/>
        <v>38.209614903744743</v>
      </c>
      <c r="L1269" s="2">
        <f t="shared" ref="L1269:L1282" si="258">AVERAGE(F873:F1269)</f>
        <v>22.312761518883388</v>
      </c>
      <c r="N1269" s="51"/>
      <c r="O1269" s="51"/>
      <c r="P1269" s="51"/>
      <c r="Q1269" s="2"/>
      <c r="R1269" s="2"/>
      <c r="S1269" s="2"/>
      <c r="T1269" s="2"/>
      <c r="U1269" s="2"/>
      <c r="V1269" s="48"/>
      <c r="W1269" s="2"/>
    </row>
    <row r="1270" spans="1:23" hidden="1" x14ac:dyDescent="0.3">
      <c r="A1270" s="37">
        <v>44184</v>
      </c>
      <c r="B1270" s="42">
        <v>9.4700000000000006</v>
      </c>
      <c r="C1270" s="42"/>
      <c r="D1270" s="42">
        <v>11.98</v>
      </c>
      <c r="E1270" s="42"/>
      <c r="F1270" s="42">
        <v>13.03</v>
      </c>
      <c r="H1270" s="12">
        <v>30</v>
      </c>
      <c r="I1270" s="1">
        <v>50</v>
      </c>
      <c r="J1270" s="2">
        <f t="shared" ref="J1270:J1333" si="259">AVERAGE(B874:B1270)</f>
        <v>21.846918599203153</v>
      </c>
      <c r="K1270" s="2">
        <f t="shared" ref="K1270:K1333" si="260">AVERAGE(D874:D1270)</f>
        <v>38.040244825004578</v>
      </c>
      <c r="L1270" s="2">
        <f>AVERAGE(F874:F1270)</f>
        <v>22.238609620149216</v>
      </c>
      <c r="N1270" s="51"/>
      <c r="O1270" s="51"/>
      <c r="P1270" s="51"/>
      <c r="Q1270" s="2"/>
      <c r="R1270" s="2"/>
      <c r="S1270" s="2"/>
      <c r="T1270" s="2"/>
      <c r="U1270" s="2"/>
      <c r="V1270" s="48"/>
      <c r="W1270" s="2"/>
    </row>
    <row r="1271" spans="1:23" hidden="1" x14ac:dyDescent="0.3">
      <c r="A1271" s="37">
        <v>44185</v>
      </c>
      <c r="B1271" s="42">
        <v>19.89</v>
      </c>
      <c r="C1271" s="42"/>
      <c r="D1271" s="42">
        <v>12.1</v>
      </c>
      <c r="E1271" s="42"/>
      <c r="F1271" s="42">
        <v>14.31</v>
      </c>
      <c r="H1271" s="12">
        <v>30</v>
      </c>
      <c r="I1271" s="1">
        <v>50</v>
      </c>
      <c r="J1271" s="2">
        <f t="shared" si="259"/>
        <v>21.792805488663305</v>
      </c>
      <c r="K1271" s="2">
        <f t="shared" si="260"/>
        <v>37.798460048101695</v>
      </c>
      <c r="L1271" s="2">
        <f t="shared" si="258"/>
        <v>22.17443240495934</v>
      </c>
      <c r="N1271" s="51"/>
      <c r="O1271" s="51"/>
      <c r="P1271" s="51"/>
      <c r="Q1271" s="2"/>
      <c r="R1271" s="2"/>
      <c r="S1271" s="2"/>
      <c r="T1271" s="2"/>
      <c r="U1271" s="2"/>
      <c r="V1271" s="48"/>
      <c r="W1271" s="2"/>
    </row>
    <row r="1272" spans="1:23" hidden="1" x14ac:dyDescent="0.3">
      <c r="A1272" s="37">
        <v>44186</v>
      </c>
      <c r="B1272" s="42">
        <v>14.06</v>
      </c>
      <c r="C1272" s="42"/>
      <c r="D1272" s="42">
        <v>11.7</v>
      </c>
      <c r="E1272" s="42"/>
      <c r="F1272" s="42">
        <v>10.19</v>
      </c>
      <c r="H1272" s="12">
        <v>30</v>
      </c>
      <c r="I1272" s="1">
        <v>50</v>
      </c>
      <c r="J1272" s="2">
        <f t="shared" si="259"/>
        <v>21.671777211028346</v>
      </c>
      <c r="K1272" s="2">
        <f t="shared" si="260"/>
        <v>37.686202830253933</v>
      </c>
      <c r="L1272" s="2">
        <f t="shared" si="258"/>
        <v>22.061217215085918</v>
      </c>
      <c r="N1272" s="51"/>
      <c r="O1272" s="51"/>
      <c r="P1272" s="51"/>
      <c r="Q1272" s="2"/>
      <c r="R1272" s="2"/>
      <c r="S1272" s="2"/>
      <c r="T1272" s="2"/>
      <c r="U1272" s="2"/>
      <c r="V1272" s="48"/>
      <c r="W1272" s="2"/>
    </row>
    <row r="1273" spans="1:23" hidden="1" x14ac:dyDescent="0.3">
      <c r="A1273" s="37">
        <v>44187</v>
      </c>
      <c r="B1273" s="42">
        <v>4</v>
      </c>
      <c r="C1273" s="42"/>
      <c r="D1273" s="42">
        <v>22.1</v>
      </c>
      <c r="E1273" s="42"/>
      <c r="F1273" s="42">
        <v>5.74</v>
      </c>
      <c r="H1273" s="12">
        <v>30</v>
      </c>
      <c r="I1273" s="1">
        <v>50</v>
      </c>
      <c r="J1273" s="2">
        <f t="shared" si="259"/>
        <v>21.439977725167168</v>
      </c>
      <c r="K1273" s="2">
        <f t="shared" si="260"/>
        <v>37.37042855203871</v>
      </c>
      <c r="L1273" s="2">
        <f t="shared" si="258"/>
        <v>21.900128607490981</v>
      </c>
      <c r="N1273" s="51"/>
      <c r="O1273" s="51"/>
      <c r="P1273" s="51"/>
      <c r="Q1273" s="2"/>
      <c r="R1273" s="2"/>
      <c r="S1273" s="2"/>
      <c r="T1273" s="2"/>
      <c r="U1273" s="2"/>
      <c r="V1273" s="48"/>
      <c r="W1273" s="2"/>
    </row>
    <row r="1274" spans="1:23" hidden="1" x14ac:dyDescent="0.3">
      <c r="A1274" s="37">
        <v>44188</v>
      </c>
      <c r="B1274" s="42">
        <v>11.1</v>
      </c>
      <c r="C1274" s="42"/>
      <c r="D1274" s="42">
        <v>20.6</v>
      </c>
      <c r="E1274" s="42"/>
      <c r="F1274" s="42">
        <v>14.32</v>
      </c>
      <c r="H1274" s="12">
        <v>30</v>
      </c>
      <c r="I1274" s="1">
        <v>50</v>
      </c>
      <c r="J1274" s="2">
        <f t="shared" si="259"/>
        <v>21.220826054216008</v>
      </c>
      <c r="K1274" s="2">
        <f t="shared" si="260"/>
        <v>36.904234326316924</v>
      </c>
      <c r="L1274" s="2">
        <f t="shared" si="258"/>
        <v>21.705774177111234</v>
      </c>
      <c r="N1274" s="51"/>
      <c r="O1274" s="51"/>
      <c r="P1274" s="51"/>
      <c r="Q1274" s="2"/>
      <c r="R1274" s="2"/>
      <c r="S1274" s="2"/>
      <c r="T1274" s="2"/>
      <c r="U1274" s="2"/>
      <c r="V1274" s="48"/>
      <c r="W1274" s="2"/>
    </row>
    <row r="1275" spans="1:23" hidden="1" x14ac:dyDescent="0.3">
      <c r="A1275" s="37">
        <v>44189</v>
      </c>
      <c r="B1275" s="42">
        <v>14.78</v>
      </c>
      <c r="C1275" s="42"/>
      <c r="D1275" s="42">
        <v>15.65</v>
      </c>
      <c r="E1275" s="42"/>
      <c r="F1275" s="42">
        <v>17.89</v>
      </c>
      <c r="H1275" s="12">
        <v>30</v>
      </c>
      <c r="I1275" s="1">
        <v>50</v>
      </c>
      <c r="J1275" s="2">
        <f t="shared" si="259"/>
        <v>21.015504717455087</v>
      </c>
      <c r="K1275" s="2">
        <f t="shared" si="260"/>
        <v>36.848594969441749</v>
      </c>
      <c r="L1275" s="2">
        <f t="shared" si="258"/>
        <v>21.602862784706165</v>
      </c>
      <c r="N1275" s="51"/>
      <c r="O1275" s="51"/>
      <c r="P1275" s="51"/>
      <c r="Q1275" s="2"/>
      <c r="R1275" s="2"/>
      <c r="S1275" s="2"/>
      <c r="T1275" s="2"/>
      <c r="U1275" s="2"/>
      <c r="V1275" s="48"/>
      <c r="W1275" s="2"/>
    </row>
    <row r="1276" spans="1:23" hidden="1" x14ac:dyDescent="0.3">
      <c r="A1276" s="37">
        <v>44190</v>
      </c>
      <c r="B1276" s="42">
        <v>14.71</v>
      </c>
      <c r="C1276" s="42"/>
      <c r="D1276" s="42">
        <v>15.66</v>
      </c>
      <c r="E1276" s="42"/>
      <c r="F1276" s="42">
        <v>15.25</v>
      </c>
      <c r="H1276" s="12">
        <v>30</v>
      </c>
      <c r="I1276" s="1">
        <v>50</v>
      </c>
      <c r="J1276" s="2">
        <f t="shared" si="259"/>
        <v>20.988255360128608</v>
      </c>
      <c r="K1276" s="2">
        <f t="shared" si="260"/>
        <v>36.83956355582918</v>
      </c>
      <c r="L1276" s="2">
        <f t="shared" si="258"/>
        <v>21.584710885971987</v>
      </c>
      <c r="N1276" s="51"/>
      <c r="O1276" s="51"/>
      <c r="P1276" s="51"/>
      <c r="Q1276" s="2"/>
      <c r="R1276" s="2"/>
      <c r="S1276" s="2"/>
      <c r="T1276" s="2"/>
      <c r="U1276" s="2"/>
      <c r="V1276" s="48"/>
      <c r="W1276" s="2"/>
    </row>
    <row r="1277" spans="1:23" hidden="1" x14ac:dyDescent="0.3">
      <c r="A1277" s="37">
        <v>44191</v>
      </c>
      <c r="B1277" s="42">
        <v>11.41</v>
      </c>
      <c r="C1277" s="42"/>
      <c r="D1277" s="42">
        <v>10.4</v>
      </c>
      <c r="E1277" s="42"/>
      <c r="F1277" s="42">
        <v>11.95</v>
      </c>
      <c r="H1277" s="12">
        <v>30</v>
      </c>
      <c r="I1277" s="1">
        <v>50</v>
      </c>
      <c r="J1277" s="2">
        <f t="shared" si="259"/>
        <v>20.937638393547633</v>
      </c>
      <c r="K1277" s="2">
        <f t="shared" si="260"/>
        <v>36.556683974677355</v>
      </c>
      <c r="L1277" s="2">
        <f t="shared" si="258"/>
        <v>21.533875442934008</v>
      </c>
      <c r="N1277" s="51"/>
      <c r="O1277" s="51"/>
      <c r="P1277" s="51"/>
      <c r="Q1277" s="2"/>
      <c r="R1277" s="2"/>
      <c r="S1277" s="2"/>
      <c r="T1277" s="2"/>
      <c r="U1277" s="2"/>
      <c r="V1277" s="48"/>
      <c r="W1277" s="2"/>
    </row>
    <row r="1278" spans="1:23" hidden="1" x14ac:dyDescent="0.3">
      <c r="A1278" s="37">
        <v>44192</v>
      </c>
      <c r="B1278" s="42">
        <v>10.48</v>
      </c>
      <c r="C1278" s="42"/>
      <c r="D1278" s="42">
        <v>14.62</v>
      </c>
      <c r="E1278" s="42"/>
      <c r="F1278" s="42">
        <v>10.99</v>
      </c>
      <c r="H1278" s="12">
        <v>30</v>
      </c>
      <c r="I1278" s="1">
        <v>50</v>
      </c>
      <c r="J1278" s="2">
        <f t="shared" si="259"/>
        <v>20.491931452673597</v>
      </c>
      <c r="K1278" s="2">
        <f t="shared" si="260"/>
        <v>35.721212770488869</v>
      </c>
      <c r="L1278" s="2">
        <f t="shared" si="258"/>
        <v>21.153546329009959</v>
      </c>
      <c r="N1278" s="51"/>
      <c r="O1278" s="51"/>
      <c r="P1278" s="51"/>
      <c r="Q1278" s="2"/>
      <c r="R1278" s="2"/>
      <c r="S1278" s="2"/>
      <c r="T1278" s="2"/>
      <c r="U1278" s="2"/>
      <c r="V1278" s="48"/>
      <c r="W1278" s="2"/>
    </row>
    <row r="1279" spans="1:23" hidden="1" x14ac:dyDescent="0.3">
      <c r="A1279" s="37">
        <v>44193</v>
      </c>
      <c r="B1279" s="42">
        <v>9.76</v>
      </c>
      <c r="C1279" s="42"/>
      <c r="D1279" s="42">
        <v>14.42</v>
      </c>
      <c r="E1279" s="42"/>
      <c r="F1279" s="42">
        <v>11.67</v>
      </c>
      <c r="H1279" s="12">
        <v>30</v>
      </c>
      <c r="I1279" s="1">
        <v>50</v>
      </c>
      <c r="J1279" s="2">
        <f t="shared" si="259"/>
        <v>20.274862043933233</v>
      </c>
      <c r="K1279" s="2">
        <f t="shared" si="260"/>
        <v>35.524877691954842</v>
      </c>
      <c r="L1279" s="2">
        <f t="shared" si="258"/>
        <v>20.92296405052895</v>
      </c>
      <c r="N1279" s="51"/>
      <c r="O1279" s="51"/>
      <c r="P1279" s="51"/>
      <c r="Q1279" s="2"/>
      <c r="R1279" s="2"/>
      <c r="S1279" s="2"/>
      <c r="T1279" s="2"/>
      <c r="U1279" s="2"/>
      <c r="V1279" s="48"/>
      <c r="W1279" s="2"/>
    </row>
    <row r="1280" spans="1:23" hidden="1" x14ac:dyDescent="0.3">
      <c r="A1280" s="37">
        <v>44194</v>
      </c>
      <c r="B1280" s="42">
        <v>9.5399999999999991</v>
      </c>
      <c r="C1280" s="42"/>
      <c r="D1280" s="42">
        <v>9.82</v>
      </c>
      <c r="E1280" s="42"/>
      <c r="F1280" s="42">
        <v>9.35</v>
      </c>
      <c r="H1280" s="12">
        <v>30</v>
      </c>
      <c r="I1280" s="1">
        <v>50</v>
      </c>
      <c r="J1280" s="2">
        <f t="shared" si="259"/>
        <v>20.111957159614466</v>
      </c>
      <c r="K1280" s="2">
        <f t="shared" si="260"/>
        <v>35.357286068918185</v>
      </c>
      <c r="L1280" s="2">
        <f t="shared" si="258"/>
        <v>20.812913417617555</v>
      </c>
      <c r="N1280" s="51"/>
      <c r="O1280" s="51"/>
      <c r="P1280" s="51"/>
      <c r="Q1280" s="2"/>
      <c r="R1280" s="2"/>
      <c r="S1280" s="2"/>
      <c r="T1280" s="2"/>
      <c r="U1280" s="2"/>
      <c r="V1280" s="48"/>
      <c r="W1280" s="2"/>
    </row>
    <row r="1281" spans="1:23" hidden="1" x14ac:dyDescent="0.3">
      <c r="A1281" s="37">
        <v>44195</v>
      </c>
      <c r="B1281" s="42">
        <v>8.99</v>
      </c>
      <c r="C1281" s="42"/>
      <c r="D1281" s="42">
        <v>7.81</v>
      </c>
      <c r="E1281" s="42"/>
      <c r="F1281" s="42">
        <v>8.94</v>
      </c>
      <c r="H1281" s="12">
        <v>30</v>
      </c>
      <c r="I1281" s="1">
        <v>50</v>
      </c>
      <c r="J1281" s="2">
        <f t="shared" si="259"/>
        <v>19.894682095347115</v>
      </c>
      <c r="K1281" s="2">
        <f t="shared" si="260"/>
        <v>35.146841042740171</v>
      </c>
      <c r="L1281" s="2">
        <f t="shared" si="258"/>
        <v>20.629647594832747</v>
      </c>
      <c r="N1281" s="51"/>
      <c r="O1281" s="51"/>
      <c r="P1281" s="51"/>
      <c r="Q1281" s="2"/>
      <c r="R1281" s="2"/>
      <c r="S1281" s="2"/>
      <c r="T1281" s="2"/>
      <c r="U1281" s="2"/>
      <c r="V1281" s="48"/>
      <c r="W1281" s="2"/>
    </row>
    <row r="1282" spans="1:23" hidden="1" x14ac:dyDescent="0.3">
      <c r="A1282" s="37">
        <v>44196</v>
      </c>
      <c r="B1282" s="42">
        <v>10.8</v>
      </c>
      <c r="C1282" s="42"/>
      <c r="D1282" s="42">
        <v>9.3800000000000008</v>
      </c>
      <c r="E1282" s="42"/>
      <c r="F1282" s="42">
        <v>11.19</v>
      </c>
      <c r="H1282" s="12">
        <v>30</v>
      </c>
      <c r="I1282" s="1">
        <v>50</v>
      </c>
      <c r="J1282" s="2">
        <f t="shared" si="259"/>
        <v>19.751314486092614</v>
      </c>
      <c r="K1282" s="2">
        <f t="shared" si="260"/>
        <v>34.708228477295144</v>
      </c>
      <c r="L1282" s="2">
        <f t="shared" si="258"/>
        <v>20.512128607490968</v>
      </c>
      <c r="N1282" s="51"/>
      <c r="O1282" s="51"/>
      <c r="P1282" s="51"/>
      <c r="Q1282" s="2"/>
      <c r="R1282" s="2"/>
      <c r="S1282" s="2"/>
      <c r="T1282" s="2"/>
      <c r="U1282" s="2"/>
      <c r="V1282" s="48"/>
      <c r="W1282" s="2"/>
    </row>
    <row r="1283" spans="1:23" hidden="1" x14ac:dyDescent="0.3">
      <c r="A1283" s="37">
        <v>44197</v>
      </c>
      <c r="B1283" s="42">
        <v>8.9</v>
      </c>
      <c r="C1283" s="42"/>
      <c r="D1283" s="42">
        <v>8.6999999999999993</v>
      </c>
      <c r="E1283" s="42"/>
      <c r="F1283" s="42">
        <v>8.9499999999999993</v>
      </c>
      <c r="H1283" s="12">
        <v>30</v>
      </c>
      <c r="I1283" s="1">
        <v>50</v>
      </c>
      <c r="J1283" s="2">
        <f t="shared" si="259"/>
        <v>19.631443020796986</v>
      </c>
      <c r="K1283" s="2">
        <f t="shared" si="260"/>
        <v>34.589799157923416</v>
      </c>
      <c r="L1283" s="2">
        <f t="shared" ref="L1283:L1313" si="261">AVERAGE(F887:F1283)</f>
        <v>20.402888101161853</v>
      </c>
      <c r="N1283" s="51"/>
      <c r="O1283" s="51"/>
      <c r="P1283" s="51"/>
      <c r="Q1283" s="2"/>
      <c r="R1283" s="2"/>
      <c r="S1283" s="2"/>
      <c r="T1283" s="2"/>
      <c r="U1283" s="2"/>
      <c r="V1283" s="48"/>
      <c r="W1283" s="2"/>
    </row>
    <row r="1284" spans="1:23" hidden="1" x14ac:dyDescent="0.3">
      <c r="A1284" s="37">
        <v>44198</v>
      </c>
      <c r="B1284" s="42">
        <v>8.7200000000000006</v>
      </c>
      <c r="C1284" s="42"/>
      <c r="D1284" s="42">
        <v>7.82</v>
      </c>
      <c r="E1284" s="42"/>
      <c r="F1284" s="42">
        <v>9.18</v>
      </c>
      <c r="H1284" s="12">
        <v>30</v>
      </c>
      <c r="I1284" s="1">
        <v>50</v>
      </c>
      <c r="J1284" s="2">
        <f t="shared" si="259"/>
        <v>19.422522712313697</v>
      </c>
      <c r="K1284" s="2">
        <f t="shared" si="260"/>
        <v>34.346055702426028</v>
      </c>
      <c r="L1284" s="2">
        <f t="shared" si="261"/>
        <v>20.253723544199833</v>
      </c>
      <c r="N1284" s="51"/>
      <c r="O1284" s="51"/>
      <c r="P1284" s="51"/>
      <c r="Q1284" s="2"/>
      <c r="R1284" s="2"/>
      <c r="S1284" s="2"/>
      <c r="T1284" s="2"/>
      <c r="U1284" s="2"/>
      <c r="V1284" s="48"/>
      <c r="W1284" s="2"/>
    </row>
    <row r="1285" spans="1:23" hidden="1" x14ac:dyDescent="0.3">
      <c r="A1285" s="37">
        <v>44199</v>
      </c>
      <c r="B1285" s="42">
        <v>11.72</v>
      </c>
      <c r="C1285" s="42"/>
      <c r="D1285" s="42">
        <v>14.85</v>
      </c>
      <c r="E1285" s="42"/>
      <c r="F1285" s="42">
        <v>13.77</v>
      </c>
      <c r="H1285" s="12">
        <v>30</v>
      </c>
      <c r="I1285" s="1">
        <v>50</v>
      </c>
      <c r="J1285" s="2">
        <f t="shared" si="259"/>
        <v>19.334733509228865</v>
      </c>
      <c r="K1285" s="2">
        <f t="shared" si="260"/>
        <v>34.162521671012414</v>
      </c>
      <c r="L1285" s="2">
        <f t="shared" si="261"/>
        <v>20.154153923946669</v>
      </c>
      <c r="N1285" s="51"/>
      <c r="O1285" s="51"/>
      <c r="P1285" s="51"/>
      <c r="Q1285" s="2"/>
      <c r="R1285" s="2"/>
      <c r="S1285" s="2"/>
      <c r="T1285" s="2"/>
      <c r="U1285" s="2"/>
      <c r="V1285" s="48"/>
      <c r="W1285" s="2"/>
    </row>
    <row r="1286" spans="1:23" hidden="1" x14ac:dyDescent="0.3">
      <c r="A1286" s="37">
        <v>44200</v>
      </c>
      <c r="B1286" s="42">
        <v>8.6999999999999993</v>
      </c>
      <c r="C1286" s="42"/>
      <c r="D1286" s="42" t="s">
        <v>33</v>
      </c>
      <c r="E1286" s="42"/>
      <c r="F1286" s="42">
        <v>11.67</v>
      </c>
      <c r="H1286" s="12">
        <v>30</v>
      </c>
      <c r="I1286" s="1">
        <v>50</v>
      </c>
      <c r="J1286" s="2">
        <f t="shared" si="259"/>
        <v>19.277818342133752</v>
      </c>
      <c r="K1286" s="2">
        <f t="shared" si="260"/>
        <v>34.040166084847101</v>
      </c>
      <c r="L1286" s="2">
        <f t="shared" si="261"/>
        <v>20.096103291035277</v>
      </c>
      <c r="N1286" s="51"/>
      <c r="O1286" s="51"/>
      <c r="P1286" s="51"/>
      <c r="Q1286" s="2"/>
      <c r="R1286" s="2"/>
      <c r="S1286" s="2"/>
      <c r="T1286" s="2"/>
      <c r="U1286" s="2"/>
      <c r="V1286" s="48"/>
      <c r="W1286" s="2"/>
    </row>
    <row r="1287" spans="1:23" hidden="1" x14ac:dyDescent="0.3">
      <c r="A1287" s="37">
        <v>44201</v>
      </c>
      <c r="B1287" s="42">
        <v>6.56</v>
      </c>
      <c r="C1287" s="42"/>
      <c r="D1287" s="42">
        <v>14.44</v>
      </c>
      <c r="E1287" s="42"/>
      <c r="F1287" s="42" t="s">
        <v>33</v>
      </c>
      <c r="H1287" s="12">
        <v>30</v>
      </c>
      <c r="I1287" s="1">
        <v>50</v>
      </c>
      <c r="J1287" s="2">
        <f t="shared" si="259"/>
        <v>19.209052275295708</v>
      </c>
      <c r="K1287" s="2">
        <f t="shared" si="260"/>
        <v>33.711005979860225</v>
      </c>
      <c r="L1287" s="2">
        <f t="shared" si="261"/>
        <v>20.042032487205415</v>
      </c>
      <c r="N1287" s="51"/>
      <c r="O1287" s="51"/>
      <c r="P1287" s="51"/>
      <c r="Q1287" s="2"/>
      <c r="R1287" s="2"/>
      <c r="S1287" s="2"/>
      <c r="T1287" s="2"/>
      <c r="U1287" s="2"/>
      <c r="V1287" s="48"/>
      <c r="W1287" s="2"/>
    </row>
    <row r="1288" spans="1:23" hidden="1" x14ac:dyDescent="0.3">
      <c r="A1288" s="37">
        <v>44202</v>
      </c>
      <c r="B1288" s="42">
        <v>14.54</v>
      </c>
      <c r="C1288" s="42"/>
      <c r="D1288" s="42" t="s">
        <v>33</v>
      </c>
      <c r="E1288" s="42"/>
      <c r="F1288" s="42">
        <v>16.72</v>
      </c>
      <c r="H1288" s="12">
        <v>30</v>
      </c>
      <c r="I1288" s="1">
        <v>50</v>
      </c>
      <c r="J1288" s="2">
        <f t="shared" si="259"/>
        <v>19.079129396118329</v>
      </c>
      <c r="K1288" s="2">
        <f t="shared" si="260"/>
        <v>33.442482311386172</v>
      </c>
      <c r="L1288" s="2">
        <f t="shared" si="261"/>
        <v>19.91416446690085</v>
      </c>
      <c r="N1288" s="51"/>
      <c r="O1288" s="51"/>
      <c r="P1288" s="51"/>
      <c r="Q1288" s="2"/>
      <c r="R1288" s="2"/>
      <c r="S1288" s="2"/>
      <c r="T1288" s="2"/>
      <c r="U1288" s="2"/>
      <c r="V1288" s="48"/>
      <c r="W1288" s="2"/>
    </row>
    <row r="1289" spans="1:23" hidden="1" x14ac:dyDescent="0.3">
      <c r="A1289" s="37">
        <v>44203</v>
      </c>
      <c r="B1289" s="42">
        <v>14.22</v>
      </c>
      <c r="C1289" s="42"/>
      <c r="D1289" s="42" t="s">
        <v>33</v>
      </c>
      <c r="E1289" s="42"/>
      <c r="F1289" s="42">
        <v>15.28</v>
      </c>
      <c r="H1289" s="12">
        <v>30</v>
      </c>
      <c r="I1289" s="1">
        <v>50</v>
      </c>
      <c r="J1289" s="2">
        <f t="shared" si="259"/>
        <v>19.066670089974437</v>
      </c>
      <c r="K1289" s="2">
        <f t="shared" si="260"/>
        <v>33.238478306930723</v>
      </c>
      <c r="L1289" s="2">
        <f t="shared" si="261"/>
        <v>19.705738070961765</v>
      </c>
      <c r="N1289" s="51"/>
      <c r="O1289" s="51"/>
      <c r="P1289" s="51"/>
      <c r="Q1289" s="2"/>
      <c r="R1289" s="2"/>
      <c r="S1289" s="2"/>
      <c r="T1289" s="2"/>
      <c r="U1289" s="2"/>
      <c r="V1289" s="48"/>
      <c r="W1289" s="2"/>
    </row>
    <row r="1290" spans="1:23" hidden="1" x14ac:dyDescent="0.3">
      <c r="A1290" s="37">
        <v>44204</v>
      </c>
      <c r="B1290" s="42">
        <v>13.24</v>
      </c>
      <c r="C1290" s="42"/>
      <c r="D1290" s="42">
        <v>12.36</v>
      </c>
      <c r="E1290" s="42"/>
      <c r="F1290" s="42">
        <v>15.49</v>
      </c>
      <c r="H1290" s="12">
        <v>30</v>
      </c>
      <c r="I1290" s="1">
        <v>50</v>
      </c>
      <c r="J1290" s="2">
        <f t="shared" si="259"/>
        <v>19.051768120434858</v>
      </c>
      <c r="K1290" s="2">
        <f t="shared" si="260"/>
        <v>33.145813399279014</v>
      </c>
      <c r="L1290" s="2">
        <f t="shared" si="261"/>
        <v>19.639215228322168</v>
      </c>
      <c r="N1290" s="51"/>
      <c r="O1290" s="51"/>
      <c r="P1290" s="51"/>
      <c r="Q1290" s="2"/>
      <c r="R1290" s="2"/>
      <c r="S1290" s="2"/>
      <c r="T1290" s="2"/>
      <c r="U1290" s="2"/>
      <c r="V1290" s="48"/>
      <c r="W1290" s="2"/>
    </row>
    <row r="1291" spans="1:23" hidden="1" x14ac:dyDescent="0.3">
      <c r="A1291" s="37">
        <v>44205</v>
      </c>
      <c r="B1291" s="42">
        <v>8.9499999999999993</v>
      </c>
      <c r="C1291" s="42"/>
      <c r="D1291" s="42">
        <v>7.54</v>
      </c>
      <c r="E1291" s="42"/>
      <c r="F1291" s="42">
        <v>8.39</v>
      </c>
      <c r="H1291" s="12">
        <v>30</v>
      </c>
      <c r="I1291" s="1">
        <v>50</v>
      </c>
      <c r="J1291" s="2">
        <f t="shared" si="259"/>
        <v>18.840898555217471</v>
      </c>
      <c r="K1291" s="2">
        <f t="shared" si="260"/>
        <v>32.919929494265823</v>
      </c>
      <c r="L1291" s="2">
        <f t="shared" si="261"/>
        <v>19.488428426291712</v>
      </c>
      <c r="N1291" s="51"/>
      <c r="O1291" s="51"/>
      <c r="P1291" s="51"/>
      <c r="Q1291" s="2"/>
      <c r="R1291" s="2"/>
      <c r="S1291" s="2"/>
      <c r="T1291" s="2"/>
      <c r="U1291" s="2"/>
      <c r="V1291" s="48"/>
      <c r="W1291" s="2"/>
    </row>
    <row r="1292" spans="1:23" hidden="1" x14ac:dyDescent="0.3">
      <c r="A1292" s="37">
        <v>44206</v>
      </c>
      <c r="B1292" s="42">
        <v>9.39</v>
      </c>
      <c r="C1292" s="42"/>
      <c r="D1292" s="42">
        <v>15.15</v>
      </c>
      <c r="E1292" s="42"/>
      <c r="F1292" s="42">
        <v>9.1300000000000008</v>
      </c>
      <c r="H1292" s="12">
        <v>30</v>
      </c>
      <c r="I1292" s="1">
        <v>50</v>
      </c>
      <c r="J1292" s="2">
        <f t="shared" si="259"/>
        <v>18.586908785396496</v>
      </c>
      <c r="K1292" s="2">
        <f t="shared" si="260"/>
        <v>32.663016565505927</v>
      </c>
      <c r="L1292" s="2">
        <f t="shared" si="261"/>
        <v>19.324291370454151</v>
      </c>
      <c r="N1292" s="51"/>
      <c r="O1292" s="51"/>
      <c r="P1292" s="51"/>
      <c r="Q1292" s="2"/>
      <c r="R1292" s="2"/>
      <c r="S1292" s="2"/>
      <c r="T1292" s="2"/>
      <c r="U1292" s="2"/>
      <c r="V1292" s="48"/>
      <c r="W1292" s="2"/>
    </row>
    <row r="1293" spans="1:23" hidden="1" x14ac:dyDescent="0.3">
      <c r="A1293" s="37">
        <v>44207</v>
      </c>
      <c r="B1293" s="42">
        <v>13.57</v>
      </c>
      <c r="C1293" s="42"/>
      <c r="D1293" s="42">
        <v>9.8800000000000008</v>
      </c>
      <c r="E1293" s="42"/>
      <c r="F1293" s="42">
        <v>11.31</v>
      </c>
      <c r="H1293" s="12">
        <v>30</v>
      </c>
      <c r="I1293" s="1">
        <v>50</v>
      </c>
      <c r="J1293" s="2">
        <f t="shared" si="259"/>
        <v>18.442970166470662</v>
      </c>
      <c r="K1293" s="2">
        <f t="shared" si="260"/>
        <v>32.502726328038911</v>
      </c>
      <c r="L1293" s="2">
        <f t="shared" si="261"/>
        <v>19.138529949134352</v>
      </c>
      <c r="N1293" s="51"/>
      <c r="O1293" s="51"/>
      <c r="P1293" s="51"/>
      <c r="Q1293" s="2"/>
      <c r="R1293" s="2"/>
      <c r="S1293" s="2"/>
      <c r="T1293" s="2"/>
      <c r="U1293" s="2"/>
      <c r="V1293" s="48"/>
      <c r="W1293" s="2"/>
    </row>
    <row r="1294" spans="1:23" hidden="1" x14ac:dyDescent="0.3">
      <c r="A1294" s="37">
        <v>44208</v>
      </c>
      <c r="B1294" s="42">
        <v>14.91</v>
      </c>
      <c r="C1294" s="42"/>
      <c r="D1294" s="42">
        <v>17.5</v>
      </c>
      <c r="E1294" s="42"/>
      <c r="F1294" s="42">
        <v>16.37</v>
      </c>
      <c r="H1294" s="12">
        <v>30</v>
      </c>
      <c r="I1294" s="1">
        <v>50</v>
      </c>
      <c r="J1294" s="2">
        <f t="shared" si="259"/>
        <v>18.347497020690611</v>
      </c>
      <c r="K1294" s="2">
        <f t="shared" si="260"/>
        <v>32.4219083860864</v>
      </c>
      <c r="L1294" s="2">
        <f t="shared" si="261"/>
        <v>19.050890355225725</v>
      </c>
      <c r="N1294" s="51"/>
      <c r="O1294" s="51"/>
      <c r="P1294" s="51"/>
      <c r="Q1294" s="2"/>
      <c r="R1294" s="2"/>
      <c r="S1294" s="2"/>
      <c r="T1294" s="2"/>
      <c r="U1294" s="2"/>
      <c r="V1294" s="48"/>
      <c r="W1294" s="2"/>
    </row>
    <row r="1295" spans="1:23" hidden="1" x14ac:dyDescent="0.3">
      <c r="A1295" s="37">
        <v>44209</v>
      </c>
      <c r="B1295" s="42">
        <v>15.33</v>
      </c>
      <c r="C1295" s="42"/>
      <c r="D1295" s="42">
        <v>14.6</v>
      </c>
      <c r="E1295" s="42"/>
      <c r="F1295" s="42">
        <v>16.12</v>
      </c>
      <c r="H1295" s="12">
        <v>30</v>
      </c>
      <c r="I1295" s="1">
        <v>50</v>
      </c>
      <c r="J1295" s="2">
        <f t="shared" si="259"/>
        <v>18.327011087186779</v>
      </c>
      <c r="K1295" s="2">
        <f t="shared" si="260"/>
        <v>32.402568016693266</v>
      </c>
      <c r="L1295" s="2">
        <f t="shared" si="261"/>
        <v>19.037996954210495</v>
      </c>
      <c r="N1295" s="51"/>
      <c r="O1295" s="51"/>
      <c r="P1295" s="51"/>
      <c r="Q1295" s="2"/>
      <c r="R1295" s="2"/>
      <c r="S1295" s="2"/>
      <c r="T1295" s="2"/>
      <c r="U1295" s="2"/>
      <c r="V1295" s="48"/>
      <c r="W1295" s="2"/>
    </row>
    <row r="1296" spans="1:23" hidden="1" x14ac:dyDescent="0.3">
      <c r="A1296" s="37">
        <v>44210</v>
      </c>
      <c r="B1296" s="42">
        <v>14.1</v>
      </c>
      <c r="C1296" s="42"/>
      <c r="D1296" s="42">
        <v>105.85</v>
      </c>
      <c r="E1296" s="42"/>
      <c r="F1296" s="42">
        <v>18.28</v>
      </c>
      <c r="H1296" s="12">
        <v>30</v>
      </c>
      <c r="I1296" s="1">
        <v>50</v>
      </c>
      <c r="J1296" s="2">
        <f t="shared" si="259"/>
        <v>18.244044335268619</v>
      </c>
      <c r="K1296" s="2">
        <f t="shared" si="260"/>
        <v>32.554441367616747</v>
      </c>
      <c r="L1296" s="2">
        <f t="shared" si="261"/>
        <v>18.98718477146938</v>
      </c>
      <c r="N1296" s="51"/>
      <c r="O1296" s="51"/>
      <c r="P1296" s="51"/>
      <c r="Q1296" s="2"/>
      <c r="R1296" s="2"/>
      <c r="S1296" s="2"/>
      <c r="T1296" s="2"/>
      <c r="U1296" s="2"/>
      <c r="V1296" s="48"/>
      <c r="W1296" s="2"/>
    </row>
    <row r="1297" spans="1:23" hidden="1" x14ac:dyDescent="0.3">
      <c r="A1297" s="37">
        <v>44211</v>
      </c>
      <c r="B1297" s="42">
        <v>21.28</v>
      </c>
      <c r="C1297" s="42"/>
      <c r="D1297" s="42">
        <v>45.51</v>
      </c>
      <c r="E1297" s="42"/>
      <c r="F1297" s="42">
        <v>28.6</v>
      </c>
      <c r="H1297" s="12">
        <v>30</v>
      </c>
      <c r="I1297" s="1">
        <v>50</v>
      </c>
      <c r="J1297" s="2">
        <f t="shared" si="259"/>
        <v>18.196039220179106</v>
      </c>
      <c r="K1297" s="2">
        <f t="shared" si="260"/>
        <v>32.548583847827828</v>
      </c>
      <c r="L1297" s="2">
        <f t="shared" si="261"/>
        <v>18.960788832383081</v>
      </c>
      <c r="N1297" s="51"/>
      <c r="O1297" s="51"/>
      <c r="P1297" s="51"/>
      <c r="Q1297" s="2"/>
      <c r="R1297" s="2"/>
      <c r="S1297" s="2"/>
      <c r="T1297" s="2"/>
      <c r="U1297" s="2"/>
      <c r="V1297" s="48"/>
      <c r="W1297" s="2"/>
    </row>
    <row r="1298" spans="1:23" hidden="1" x14ac:dyDescent="0.3">
      <c r="A1298" s="37">
        <v>44212</v>
      </c>
      <c r="B1298" s="42">
        <v>19.52</v>
      </c>
      <c r="C1298" s="42"/>
      <c r="D1298" s="42">
        <v>33.28</v>
      </c>
      <c r="E1298" s="42"/>
      <c r="F1298" s="42">
        <v>26.97</v>
      </c>
      <c r="H1298" s="12">
        <v>30</v>
      </c>
      <c r="I1298" s="1">
        <v>50</v>
      </c>
      <c r="J1298" s="2">
        <f t="shared" si="259"/>
        <v>18.020898555217471</v>
      </c>
      <c r="K1298" s="2">
        <f t="shared" si="260"/>
        <v>32.281882000862126</v>
      </c>
      <c r="L1298" s="2">
        <f t="shared" si="261"/>
        <v>18.831017258779024</v>
      </c>
      <c r="N1298" s="51"/>
      <c r="O1298" s="51"/>
      <c r="P1298" s="51"/>
      <c r="Q1298" s="2"/>
      <c r="R1298" s="2"/>
      <c r="S1298" s="2"/>
      <c r="T1298" s="2"/>
      <c r="U1298" s="2"/>
      <c r="V1298" s="48"/>
      <c r="W1298" s="2"/>
    </row>
    <row r="1299" spans="1:23" hidden="1" x14ac:dyDescent="0.3">
      <c r="A1299" s="37">
        <v>44213</v>
      </c>
      <c r="B1299" s="42">
        <v>15.85</v>
      </c>
      <c r="C1299" s="42"/>
      <c r="D1299" s="42">
        <v>24.59</v>
      </c>
      <c r="E1299" s="42"/>
      <c r="F1299" s="42">
        <v>20.81</v>
      </c>
      <c r="H1299" s="12">
        <v>30</v>
      </c>
      <c r="I1299" s="1">
        <v>50</v>
      </c>
      <c r="J1299" s="2">
        <f t="shared" si="259"/>
        <v>17.99560443757041</v>
      </c>
      <c r="K1299" s="2">
        <f t="shared" si="260"/>
        <v>32.285074612999338</v>
      </c>
      <c r="L1299" s="2">
        <f t="shared" si="261"/>
        <v>18.826727918677506</v>
      </c>
      <c r="N1299" s="51"/>
      <c r="O1299" s="51"/>
      <c r="P1299" s="51"/>
      <c r="Q1299" s="2"/>
      <c r="R1299" s="2"/>
      <c r="S1299" s="2"/>
      <c r="T1299" s="2"/>
      <c r="U1299" s="2"/>
      <c r="V1299" s="48"/>
      <c r="W1299" s="2"/>
    </row>
    <row r="1300" spans="1:23" hidden="1" x14ac:dyDescent="0.3">
      <c r="A1300" s="37">
        <v>44214</v>
      </c>
      <c r="B1300" s="42">
        <v>18.28</v>
      </c>
      <c r="C1300" s="42"/>
      <c r="D1300" s="42">
        <v>62.74</v>
      </c>
      <c r="E1300" s="42"/>
      <c r="F1300" s="42">
        <v>26.15</v>
      </c>
      <c r="H1300" s="12">
        <v>30</v>
      </c>
      <c r="I1300" s="1">
        <v>50</v>
      </c>
      <c r="J1300" s="2">
        <f t="shared" si="259"/>
        <v>17.933149194603658</v>
      </c>
      <c r="K1300" s="2">
        <f t="shared" si="260"/>
        <v>32.359903109041547</v>
      </c>
      <c r="L1300" s="2">
        <f t="shared" si="261"/>
        <v>18.830154314616589</v>
      </c>
      <c r="N1300" s="51"/>
      <c r="O1300" s="51"/>
      <c r="P1300" s="51"/>
      <c r="Q1300" s="2"/>
      <c r="R1300" s="2"/>
      <c r="S1300" s="2"/>
      <c r="T1300" s="2"/>
      <c r="U1300" s="2"/>
      <c r="V1300" s="48"/>
      <c r="W1300" s="2"/>
    </row>
    <row r="1301" spans="1:23" hidden="1" x14ac:dyDescent="0.3">
      <c r="A1301" s="37">
        <v>44215</v>
      </c>
      <c r="B1301" s="42">
        <v>25.09</v>
      </c>
      <c r="C1301" s="42"/>
      <c r="D1301" s="42">
        <v>50.69</v>
      </c>
      <c r="E1301" s="42"/>
      <c r="F1301" s="42">
        <v>30.37</v>
      </c>
      <c r="H1301" s="12">
        <v>30</v>
      </c>
      <c r="I1301" s="1">
        <v>50</v>
      </c>
      <c r="J1301" s="2">
        <f t="shared" si="259"/>
        <v>17.749466330153531</v>
      </c>
      <c r="K1301" s="2">
        <f t="shared" si="260"/>
        <v>32.18908516708904</v>
      </c>
      <c r="L1301" s="2">
        <f t="shared" si="261"/>
        <v>18.692007106494763</v>
      </c>
      <c r="N1301" s="51"/>
      <c r="O1301" s="51"/>
      <c r="P1301" s="51"/>
      <c r="Q1301" s="2"/>
      <c r="R1301" s="2"/>
      <c r="S1301" s="2"/>
      <c r="T1301" s="2"/>
      <c r="U1301" s="2"/>
      <c r="V1301" s="48"/>
      <c r="W1301" s="2"/>
    </row>
    <row r="1302" spans="1:23" hidden="1" x14ac:dyDescent="0.3">
      <c r="A1302" s="37">
        <v>44216</v>
      </c>
      <c r="B1302" s="42">
        <v>14.71</v>
      </c>
      <c r="C1302" s="42"/>
      <c r="D1302" s="42">
        <v>13.71</v>
      </c>
      <c r="E1302" s="42"/>
      <c r="F1302" s="42">
        <v>16.48</v>
      </c>
      <c r="H1302" s="12">
        <v>30</v>
      </c>
      <c r="I1302" s="1">
        <v>50</v>
      </c>
      <c r="J1302" s="2">
        <f t="shared" si="259"/>
        <v>17.657803926061462</v>
      </c>
      <c r="K1302" s="2">
        <f t="shared" si="260"/>
        <v>32.107792291099592</v>
      </c>
      <c r="L1302" s="2">
        <f t="shared" si="261"/>
        <v>18.614545177560753</v>
      </c>
      <c r="N1302" s="51"/>
      <c r="O1302" s="51"/>
      <c r="P1302" s="51"/>
      <c r="Q1302" s="2"/>
      <c r="R1302" s="2"/>
      <c r="S1302" s="2"/>
      <c r="T1302" s="2"/>
      <c r="U1302" s="2"/>
      <c r="V1302" s="48"/>
      <c r="W1302" s="2"/>
    </row>
    <row r="1303" spans="1:23" hidden="1" x14ac:dyDescent="0.3">
      <c r="A1303" s="37">
        <v>44217</v>
      </c>
      <c r="B1303" s="42">
        <v>21.71</v>
      </c>
      <c r="C1303" s="42"/>
      <c r="D1303" s="42">
        <v>25.58</v>
      </c>
      <c r="E1303" s="42"/>
      <c r="F1303" s="42">
        <v>26.69</v>
      </c>
      <c r="H1303" s="12">
        <v>30</v>
      </c>
      <c r="I1303" s="1">
        <v>50</v>
      </c>
      <c r="J1303" s="2">
        <f t="shared" si="259"/>
        <v>17.505809041150979</v>
      </c>
      <c r="K1303" s="2">
        <f t="shared" si="260"/>
        <v>31.899428175004601</v>
      </c>
      <c r="L1303" s="2">
        <f t="shared" si="261"/>
        <v>18.541169543042983</v>
      </c>
      <c r="N1303" s="51"/>
      <c r="O1303" s="51"/>
      <c r="P1303" s="51"/>
      <c r="Q1303" s="2"/>
      <c r="R1303" s="2"/>
      <c r="S1303" s="2"/>
      <c r="T1303" s="2"/>
      <c r="U1303" s="2"/>
      <c r="V1303" s="48"/>
      <c r="W1303" s="2"/>
    </row>
    <row r="1304" spans="1:23" hidden="1" x14ac:dyDescent="0.3">
      <c r="A1304" s="37">
        <v>44218</v>
      </c>
      <c r="B1304" s="42">
        <v>15.39</v>
      </c>
      <c r="C1304" s="42"/>
      <c r="D1304" s="42">
        <v>64.67</v>
      </c>
      <c r="E1304" s="42"/>
      <c r="F1304" s="42">
        <v>17.899999999999999</v>
      </c>
      <c r="H1304" s="12">
        <v>30</v>
      </c>
      <c r="I1304" s="1">
        <v>50</v>
      </c>
      <c r="J1304" s="2">
        <f t="shared" si="259"/>
        <v>17.406294974654816</v>
      </c>
      <c r="K1304" s="2">
        <f t="shared" si="260"/>
        <v>31.985666521912485</v>
      </c>
      <c r="L1304" s="2">
        <f t="shared" si="261"/>
        <v>18.405636548119126</v>
      </c>
      <c r="N1304" s="51"/>
      <c r="O1304" s="51"/>
      <c r="P1304" s="51"/>
      <c r="Q1304" s="2"/>
      <c r="R1304" s="2"/>
      <c r="S1304" s="2"/>
      <c r="T1304" s="2"/>
      <c r="U1304" s="2"/>
      <c r="V1304" s="48"/>
      <c r="W1304" s="2"/>
    </row>
    <row r="1305" spans="1:23" hidden="1" x14ac:dyDescent="0.3">
      <c r="A1305" s="37">
        <v>44219</v>
      </c>
      <c r="B1305" s="42">
        <v>14.3</v>
      </c>
      <c r="C1305" s="42"/>
      <c r="D1305" s="42">
        <v>38.200000000000003</v>
      </c>
      <c r="E1305" s="42"/>
      <c r="F1305" s="42">
        <v>22.7</v>
      </c>
      <c r="H1305" s="12">
        <v>30</v>
      </c>
      <c r="I1305" s="1">
        <v>50</v>
      </c>
      <c r="J1305" s="2">
        <f t="shared" si="259"/>
        <v>17.374837174143309</v>
      </c>
      <c r="K1305" s="2">
        <f t="shared" si="260"/>
        <v>32.018219153491437</v>
      </c>
      <c r="L1305" s="2">
        <f t="shared" si="261"/>
        <v>18.390154314616591</v>
      </c>
      <c r="N1305" s="51"/>
      <c r="O1305" s="51"/>
      <c r="P1305" s="51"/>
      <c r="Q1305" s="2"/>
      <c r="R1305" s="2"/>
      <c r="S1305" s="2"/>
      <c r="T1305" s="2"/>
      <c r="U1305" s="2"/>
      <c r="V1305" s="48"/>
      <c r="W1305" s="2"/>
    </row>
    <row r="1306" spans="1:23" hidden="1" x14ac:dyDescent="0.3">
      <c r="A1306" s="37">
        <v>44220</v>
      </c>
      <c r="B1306" s="42">
        <v>15.8</v>
      </c>
      <c r="C1306" s="42"/>
      <c r="D1306" s="42">
        <v>29.77</v>
      </c>
      <c r="E1306" s="42"/>
      <c r="F1306" s="42">
        <v>18.46</v>
      </c>
      <c r="H1306" s="12">
        <v>30</v>
      </c>
      <c r="I1306" s="1">
        <v>50</v>
      </c>
      <c r="J1306" s="2">
        <f t="shared" si="259"/>
        <v>17.344965051381159</v>
      </c>
      <c r="K1306" s="2">
        <f t="shared" si="260"/>
        <v>32.023640206123019</v>
      </c>
      <c r="L1306" s="2">
        <f t="shared" si="261"/>
        <v>18.3781238577638</v>
      </c>
      <c r="N1306" s="51"/>
      <c r="O1306" s="51"/>
      <c r="P1306" s="51"/>
      <c r="Q1306" s="2"/>
      <c r="R1306" s="2"/>
      <c r="S1306" s="2"/>
      <c r="T1306" s="2"/>
      <c r="U1306" s="2"/>
      <c r="V1306" s="48"/>
      <c r="W1306" s="2"/>
    </row>
    <row r="1307" spans="1:23" hidden="1" x14ac:dyDescent="0.3">
      <c r="A1307" s="37">
        <v>44221</v>
      </c>
      <c r="B1307" s="42">
        <v>14.96</v>
      </c>
      <c r="C1307" s="42"/>
      <c r="D1307" s="42">
        <v>44.17</v>
      </c>
      <c r="E1307" s="42"/>
      <c r="F1307" s="42">
        <v>17.63</v>
      </c>
      <c r="H1307" s="12">
        <v>30</v>
      </c>
      <c r="I1307" s="1">
        <v>50</v>
      </c>
      <c r="J1307" s="2">
        <f t="shared" si="259"/>
        <v>17.33644842734024</v>
      </c>
      <c r="K1307" s="2">
        <f t="shared" si="260"/>
        <v>32.084061258754602</v>
      </c>
      <c r="L1307" s="2">
        <f t="shared" si="261"/>
        <v>18.378453807002376</v>
      </c>
      <c r="N1307" s="51"/>
      <c r="O1307" s="51"/>
      <c r="P1307" s="51"/>
      <c r="Q1307" s="2"/>
      <c r="R1307" s="2"/>
      <c r="S1307" s="2"/>
      <c r="T1307" s="2"/>
      <c r="U1307" s="2"/>
      <c r="V1307" s="48"/>
      <c r="W1307" s="2"/>
    </row>
    <row r="1308" spans="1:23" hidden="1" x14ac:dyDescent="0.3">
      <c r="A1308" s="37">
        <v>44222</v>
      </c>
      <c r="B1308" s="42">
        <v>13.85</v>
      </c>
      <c r="C1308" s="42"/>
      <c r="D1308" s="42">
        <v>49.25</v>
      </c>
      <c r="E1308" s="42"/>
      <c r="F1308" s="42">
        <v>17.61</v>
      </c>
      <c r="H1308" s="12">
        <v>30</v>
      </c>
      <c r="I1308" s="1">
        <v>50</v>
      </c>
      <c r="J1308" s="2">
        <f t="shared" si="259"/>
        <v>17.301307762378602</v>
      </c>
      <c r="K1308" s="2">
        <f t="shared" si="260"/>
        <v>32.14711389033355</v>
      </c>
      <c r="L1308" s="2">
        <f t="shared" si="261"/>
        <v>18.36731167502268</v>
      </c>
      <c r="N1308" s="51"/>
      <c r="O1308" s="51"/>
      <c r="P1308" s="51"/>
      <c r="Q1308" s="2"/>
      <c r="R1308" s="2"/>
      <c r="S1308" s="2"/>
      <c r="T1308" s="2"/>
      <c r="U1308" s="2"/>
      <c r="V1308" s="48"/>
      <c r="W1308" s="2"/>
    </row>
    <row r="1309" spans="1:23" hidden="1" x14ac:dyDescent="0.3">
      <c r="A1309" s="37">
        <v>44223</v>
      </c>
      <c r="B1309" s="42">
        <v>21.05</v>
      </c>
      <c r="C1309" s="42"/>
      <c r="D1309" s="42">
        <v>25.2</v>
      </c>
      <c r="E1309" s="42"/>
      <c r="F1309" s="42">
        <v>24.44</v>
      </c>
      <c r="H1309" s="12">
        <v>30</v>
      </c>
      <c r="I1309" s="1">
        <v>50</v>
      </c>
      <c r="J1309" s="2">
        <f t="shared" si="259"/>
        <v>17.262177327595992</v>
      </c>
      <c r="K1309" s="2">
        <f t="shared" si="260"/>
        <v>32.125087574544089</v>
      </c>
      <c r="L1309" s="2">
        <f t="shared" si="261"/>
        <v>18.363606091266334</v>
      </c>
      <c r="N1309" s="51"/>
      <c r="O1309" s="51"/>
      <c r="P1309" s="51"/>
      <c r="Q1309" s="2"/>
      <c r="R1309" s="2"/>
      <c r="S1309" s="2"/>
      <c r="T1309" s="2"/>
      <c r="U1309" s="2"/>
      <c r="V1309" s="48"/>
      <c r="W1309" s="2"/>
    </row>
    <row r="1310" spans="1:23" hidden="1" x14ac:dyDescent="0.3">
      <c r="A1310" s="37">
        <v>44224</v>
      </c>
      <c r="B1310" s="42">
        <v>5.23</v>
      </c>
      <c r="C1310" s="42"/>
      <c r="D1310" s="42">
        <v>4.24</v>
      </c>
      <c r="E1310" s="42"/>
      <c r="F1310" s="42">
        <v>5.22</v>
      </c>
      <c r="H1310" s="12">
        <v>30</v>
      </c>
      <c r="I1310" s="1">
        <v>50</v>
      </c>
      <c r="J1310" s="2">
        <f t="shared" si="259"/>
        <v>17.184581419667602</v>
      </c>
      <c r="K1310" s="2">
        <f t="shared" si="260"/>
        <v>31.995903364017771</v>
      </c>
      <c r="L1310" s="2">
        <f t="shared" si="261"/>
        <v>18.289798984667353</v>
      </c>
      <c r="N1310" s="51"/>
      <c r="O1310" s="51"/>
      <c r="P1310" s="51"/>
      <c r="Q1310" s="2"/>
      <c r="R1310" s="2"/>
      <c r="S1310" s="2"/>
      <c r="T1310" s="2"/>
      <c r="U1310" s="2"/>
      <c r="V1310" s="48"/>
      <c r="W1310" s="2"/>
    </row>
    <row r="1311" spans="1:23" hidden="1" x14ac:dyDescent="0.3">
      <c r="A1311" s="37">
        <v>44225</v>
      </c>
      <c r="B1311" s="42">
        <v>6.65</v>
      </c>
      <c r="C1311" s="42"/>
      <c r="D1311" s="42">
        <v>3.92</v>
      </c>
      <c r="E1311" s="42"/>
      <c r="F1311" s="42">
        <v>5.37</v>
      </c>
      <c r="H1311" s="12">
        <v>30</v>
      </c>
      <c r="I1311" s="1">
        <v>50</v>
      </c>
      <c r="J1311" s="2">
        <f t="shared" si="259"/>
        <v>17.068545614041007</v>
      </c>
      <c r="K1311" s="2">
        <f t="shared" si="260"/>
        <v>31.842140206123034</v>
      </c>
      <c r="L1311" s="2">
        <f t="shared" si="261"/>
        <v>18.203936040504917</v>
      </c>
      <c r="N1311" s="51"/>
      <c r="O1311" s="51"/>
      <c r="P1311" s="51"/>
      <c r="Q1311" s="2"/>
      <c r="R1311" s="2"/>
      <c r="S1311" s="2"/>
      <c r="T1311" s="2"/>
      <c r="U1311" s="2"/>
      <c r="V1311" s="48"/>
      <c r="W1311" s="2"/>
    </row>
    <row r="1312" spans="1:23" hidden="1" x14ac:dyDescent="0.3">
      <c r="A1312" s="37">
        <v>44226</v>
      </c>
      <c r="B1312" s="42">
        <v>16.190000000000001</v>
      </c>
      <c r="C1312" s="42"/>
      <c r="D1312" s="42">
        <v>14.38</v>
      </c>
      <c r="E1312" s="42"/>
      <c r="F1312" s="42">
        <v>14.37</v>
      </c>
      <c r="H1312" s="12">
        <v>30</v>
      </c>
      <c r="I1312" s="1">
        <v>50</v>
      </c>
      <c r="J1312" s="2">
        <f t="shared" si="259"/>
        <v>16.917906227851741</v>
      </c>
      <c r="K1312" s="2">
        <f t="shared" si="260"/>
        <v>31.43321915349145</v>
      </c>
      <c r="L1312" s="2">
        <f t="shared" si="261"/>
        <v>18.079240609032837</v>
      </c>
      <c r="N1312" s="51"/>
      <c r="O1312" s="51"/>
      <c r="P1312" s="51"/>
      <c r="Q1312" s="2"/>
      <c r="R1312" s="2"/>
      <c r="S1312" s="2"/>
      <c r="T1312" s="2"/>
      <c r="U1312" s="2"/>
      <c r="V1312" s="48"/>
      <c r="W1312" s="2"/>
    </row>
    <row r="1313" spans="1:23" hidden="1" x14ac:dyDescent="0.3">
      <c r="A1313" s="37">
        <v>44227</v>
      </c>
      <c r="B1313" s="42">
        <v>17.690000000000001</v>
      </c>
      <c r="C1313" s="42"/>
      <c r="D1313" s="42">
        <v>17.940000000000001</v>
      </c>
      <c r="E1313" s="42"/>
      <c r="F1313" s="42">
        <v>21.36</v>
      </c>
      <c r="H1313" s="12">
        <v>30</v>
      </c>
      <c r="I1313" s="1">
        <v>50</v>
      </c>
      <c r="J1313" s="2">
        <f t="shared" si="259"/>
        <v>16.828724642173995</v>
      </c>
      <c r="K1313" s="2">
        <f t="shared" si="260"/>
        <v>30.983324416649349</v>
      </c>
      <c r="L1313" s="2">
        <f t="shared" si="261"/>
        <v>18.016194923753645</v>
      </c>
      <c r="N1313" s="51"/>
      <c r="O1313" s="51"/>
      <c r="P1313" s="51"/>
      <c r="Q1313" s="2"/>
      <c r="R1313" s="2"/>
      <c r="S1313" s="2"/>
      <c r="T1313" s="2"/>
      <c r="U1313" s="2"/>
      <c r="V1313" s="48"/>
      <c r="W1313" s="2"/>
    </row>
    <row r="1314" spans="1:23" hidden="1" x14ac:dyDescent="0.3">
      <c r="A1314" s="37">
        <v>44228</v>
      </c>
      <c r="B1314" s="47">
        <v>17.010000000000002</v>
      </c>
      <c r="C1314" s="47"/>
      <c r="D1314" s="47">
        <v>14.44</v>
      </c>
      <c r="E1314" s="47"/>
      <c r="F1314" s="47">
        <v>16.53</v>
      </c>
      <c r="H1314" s="12">
        <v>30</v>
      </c>
      <c r="I1314" s="1">
        <v>50</v>
      </c>
      <c r="J1314" s="2">
        <f t="shared" si="259"/>
        <v>16.630924130665047</v>
      </c>
      <c r="K1314" s="2">
        <f t="shared" si="260"/>
        <v>30.784271785070402</v>
      </c>
      <c r="L1314" s="2">
        <f t="shared" ref="L1314:L1341" si="262">AVERAGE(F918:F1314)</f>
        <v>17.869274608609821</v>
      </c>
      <c r="N1314" s="51"/>
      <c r="O1314" s="51"/>
      <c r="P1314" s="51"/>
      <c r="Q1314" s="2"/>
      <c r="R1314" s="2"/>
      <c r="S1314" s="2"/>
      <c r="T1314" s="2"/>
      <c r="U1314" s="2"/>
      <c r="V1314" s="48"/>
      <c r="W1314" s="2"/>
    </row>
    <row r="1315" spans="1:23" hidden="1" x14ac:dyDescent="0.3">
      <c r="A1315" s="37">
        <v>44229</v>
      </c>
      <c r="B1315" s="47">
        <v>10.24</v>
      </c>
      <c r="C1315" s="47"/>
      <c r="D1315" s="47">
        <v>11.21</v>
      </c>
      <c r="E1315" s="47"/>
      <c r="F1315" s="47">
        <v>11.09</v>
      </c>
      <c r="H1315" s="12">
        <v>30</v>
      </c>
      <c r="I1315" s="1">
        <v>50</v>
      </c>
      <c r="J1315" s="2">
        <f t="shared" si="259"/>
        <v>16.569466330153539</v>
      </c>
      <c r="K1315" s="2">
        <f t="shared" si="260"/>
        <v>30.754640206123032</v>
      </c>
      <c r="L1315" s="2">
        <f t="shared" si="262"/>
        <v>17.79853856800068</v>
      </c>
      <c r="N1315" s="51"/>
      <c r="O1315" s="51"/>
      <c r="P1315" s="51"/>
      <c r="Q1315" s="2"/>
      <c r="R1315" s="2"/>
      <c r="S1315" s="2"/>
      <c r="T1315" s="2"/>
      <c r="U1315" s="2"/>
      <c r="V1315" s="48"/>
      <c r="W1315" s="2"/>
    </row>
    <row r="1316" spans="1:23" hidden="1" x14ac:dyDescent="0.3">
      <c r="A1316" s="37">
        <v>44230</v>
      </c>
      <c r="B1316" s="47">
        <v>18.88</v>
      </c>
      <c r="C1316" s="47"/>
      <c r="D1316" s="47">
        <v>17</v>
      </c>
      <c r="E1316" s="47"/>
      <c r="F1316" s="47">
        <v>18.71</v>
      </c>
      <c r="H1316" s="12">
        <v>30</v>
      </c>
      <c r="I1316" s="1">
        <v>50</v>
      </c>
      <c r="J1316" s="2">
        <f t="shared" si="259"/>
        <v>16.485834616598552</v>
      </c>
      <c r="K1316" s="2">
        <f t="shared" si="260"/>
        <v>30.756271785070403</v>
      </c>
      <c r="L1316" s="2">
        <f t="shared" si="262"/>
        <v>17.738948825509141</v>
      </c>
      <c r="N1316" s="51"/>
      <c r="O1316" s="51"/>
      <c r="P1316" s="51"/>
      <c r="Q1316" s="2"/>
      <c r="R1316" s="2"/>
      <c r="S1316" s="2"/>
      <c r="T1316" s="2"/>
      <c r="U1316" s="2"/>
      <c r="V1316" s="48"/>
      <c r="W1316" s="2"/>
    </row>
    <row r="1317" spans="1:23" hidden="1" x14ac:dyDescent="0.3">
      <c r="A1317" s="37">
        <v>44231</v>
      </c>
      <c r="B1317" s="47">
        <v>19.66</v>
      </c>
      <c r="C1317" s="47"/>
      <c r="D1317" s="47">
        <v>27.05</v>
      </c>
      <c r="E1317" s="47"/>
      <c r="F1317" s="47">
        <v>16.75</v>
      </c>
      <c r="H1317" s="12">
        <v>30</v>
      </c>
      <c r="I1317" s="1">
        <v>50</v>
      </c>
      <c r="J1317" s="2">
        <f t="shared" si="259"/>
        <v>16.424555844220034</v>
      </c>
      <c r="K1317" s="2">
        <f t="shared" si="260"/>
        <v>30.78956125875461</v>
      </c>
      <c r="L1317" s="2">
        <f t="shared" si="262"/>
        <v>17.697163408842474</v>
      </c>
      <c r="N1317" s="51"/>
      <c r="O1317" s="51"/>
      <c r="P1317" s="51"/>
      <c r="Q1317" s="2"/>
      <c r="R1317" s="2"/>
      <c r="S1317" s="2"/>
      <c r="T1317" s="2"/>
      <c r="U1317" s="2"/>
      <c r="V1317" s="48"/>
      <c r="W1317" s="2"/>
    </row>
    <row r="1318" spans="1:23" hidden="1" x14ac:dyDescent="0.3">
      <c r="A1318" s="37">
        <v>44232</v>
      </c>
      <c r="B1318" s="47">
        <v>17.88</v>
      </c>
      <c r="C1318" s="47"/>
      <c r="D1318" s="47">
        <v>19.260000000000002</v>
      </c>
      <c r="E1318" s="47"/>
      <c r="F1318" s="47">
        <v>18.21</v>
      </c>
      <c r="H1318" s="12">
        <v>30</v>
      </c>
      <c r="I1318" s="1">
        <v>50</v>
      </c>
      <c r="J1318" s="2">
        <f t="shared" si="259"/>
        <v>16.163430524526937</v>
      </c>
      <c r="K1318" s="2">
        <f t="shared" si="260"/>
        <v>30.709877048228297</v>
      </c>
      <c r="L1318" s="2">
        <f t="shared" si="262"/>
        <v>17.438140513326399</v>
      </c>
      <c r="N1318" s="51"/>
      <c r="O1318" s="51"/>
      <c r="P1318" s="51"/>
      <c r="Q1318" s="2"/>
      <c r="R1318" s="2"/>
      <c r="S1318" s="2"/>
      <c r="T1318" s="2"/>
      <c r="U1318" s="2"/>
      <c r="V1318" s="48"/>
      <c r="W1318" s="2"/>
    </row>
    <row r="1319" spans="1:23" hidden="1" x14ac:dyDescent="0.3">
      <c r="A1319" s="37">
        <v>44233</v>
      </c>
      <c r="B1319" s="47">
        <v>13.26</v>
      </c>
      <c r="C1319" s="47"/>
      <c r="D1319" s="47">
        <v>17.350000000000001</v>
      </c>
      <c r="E1319" s="47"/>
      <c r="F1319" s="47">
        <v>13.59</v>
      </c>
      <c r="H1319" s="12">
        <v>30</v>
      </c>
      <c r="I1319" s="1">
        <v>50</v>
      </c>
      <c r="J1319" s="2">
        <f t="shared" si="259"/>
        <v>16.071563516854301</v>
      </c>
      <c r="K1319" s="2">
        <f t="shared" si="260"/>
        <v>30.718245469280927</v>
      </c>
      <c r="L1319" s="2">
        <f t="shared" si="262"/>
        <v>17.360094828047213</v>
      </c>
      <c r="N1319" s="51"/>
      <c r="O1319" s="51"/>
      <c r="P1319" s="51"/>
      <c r="Q1319" s="2"/>
      <c r="R1319" s="2"/>
      <c r="S1319" s="2"/>
      <c r="T1319" s="2"/>
      <c r="U1319" s="2"/>
      <c r="V1319" s="48"/>
      <c r="W1319" s="2"/>
    </row>
    <row r="1320" spans="1:23" hidden="1" x14ac:dyDescent="0.3">
      <c r="A1320" s="37">
        <v>44234</v>
      </c>
      <c r="B1320" s="47">
        <v>11.74</v>
      </c>
      <c r="C1320" s="47"/>
      <c r="D1320" s="47">
        <v>15.84</v>
      </c>
      <c r="E1320" s="47"/>
      <c r="F1320" s="47">
        <v>13.61</v>
      </c>
      <c r="H1320" s="12">
        <v>30</v>
      </c>
      <c r="I1320" s="1">
        <v>50</v>
      </c>
      <c r="J1320" s="2">
        <f t="shared" si="259"/>
        <v>16.024095486163766</v>
      </c>
      <c r="K1320" s="2">
        <f t="shared" si="260"/>
        <v>30.723719153491459</v>
      </c>
      <c r="L1320" s="2">
        <f t="shared" si="262"/>
        <v>17.329198502081336</v>
      </c>
      <c r="N1320" s="51"/>
      <c r="O1320" s="51"/>
      <c r="P1320" s="51"/>
      <c r="Q1320" s="2"/>
      <c r="R1320" s="2"/>
      <c r="S1320" s="2"/>
      <c r="T1320" s="2"/>
      <c r="U1320" s="2"/>
      <c r="V1320" s="48"/>
      <c r="W1320" s="2"/>
    </row>
    <row r="1321" spans="1:23" hidden="1" x14ac:dyDescent="0.3">
      <c r="A1321" s="37">
        <v>44235</v>
      </c>
      <c r="B1321" s="47">
        <v>17.73</v>
      </c>
      <c r="C1321" s="47"/>
      <c r="D1321" s="47">
        <v>15.68</v>
      </c>
      <c r="E1321" s="47"/>
      <c r="F1321" s="47">
        <v>17.690000000000001</v>
      </c>
      <c r="H1321" s="12">
        <v>30</v>
      </c>
      <c r="I1321" s="1">
        <v>50</v>
      </c>
      <c r="J1321" s="2">
        <f t="shared" si="259"/>
        <v>15.934632570562744</v>
      </c>
      <c r="K1321" s="2">
        <f t="shared" si="260"/>
        <v>30.698613890333561</v>
      </c>
      <c r="L1321" s="2">
        <f t="shared" si="262"/>
        <v>17.260322127292842</v>
      </c>
      <c r="N1321" s="51"/>
      <c r="O1321" s="51"/>
      <c r="P1321" s="51"/>
      <c r="Q1321" s="2"/>
      <c r="R1321" s="2"/>
      <c r="S1321" s="2"/>
      <c r="T1321" s="2"/>
      <c r="U1321" s="2"/>
      <c r="V1321" s="48"/>
      <c r="W1321" s="2"/>
    </row>
    <row r="1322" spans="1:23" hidden="1" x14ac:dyDescent="0.3">
      <c r="A1322" s="37">
        <v>44236</v>
      </c>
      <c r="B1322" s="47">
        <v>15.54</v>
      </c>
      <c r="C1322" s="47"/>
      <c r="D1322" s="47">
        <v>11.38</v>
      </c>
      <c r="E1322" s="47"/>
      <c r="F1322" s="47">
        <v>14.1</v>
      </c>
      <c r="H1322" s="12">
        <v>30</v>
      </c>
      <c r="I1322" s="1">
        <v>50</v>
      </c>
      <c r="J1322" s="2">
        <f t="shared" si="259"/>
        <v>15.87642285189267</v>
      </c>
      <c r="K1322" s="2">
        <f t="shared" si="260"/>
        <v>30.653271785070402</v>
      </c>
      <c r="L1322" s="2">
        <f t="shared" si="262"/>
        <v>17.18516838716312</v>
      </c>
      <c r="N1322" s="51"/>
      <c r="O1322" s="51"/>
      <c r="P1322" s="51"/>
      <c r="Q1322" s="2"/>
      <c r="R1322" s="2"/>
      <c r="S1322" s="2"/>
      <c r="T1322" s="2"/>
      <c r="U1322" s="2"/>
      <c r="V1322" s="48"/>
      <c r="W1322" s="2"/>
    </row>
    <row r="1323" spans="1:23" hidden="1" x14ac:dyDescent="0.3">
      <c r="A1323" s="37">
        <v>44237</v>
      </c>
      <c r="B1323" s="47">
        <v>11.69</v>
      </c>
      <c r="C1323" s="47"/>
      <c r="D1323" s="47">
        <v>9.33</v>
      </c>
      <c r="E1323" s="47"/>
      <c r="F1323" s="47">
        <v>11</v>
      </c>
      <c r="H1323" s="12">
        <v>30</v>
      </c>
      <c r="I1323" s="1">
        <v>50</v>
      </c>
      <c r="J1323" s="2">
        <f t="shared" si="259"/>
        <v>15.812433082071697</v>
      </c>
      <c r="K1323" s="2">
        <f t="shared" si="260"/>
        <v>30.522929679807241</v>
      </c>
      <c r="L1323" s="2">
        <f t="shared" si="262"/>
        <v>17.142097298260133</v>
      </c>
      <c r="N1323" s="51"/>
      <c r="O1323" s="51"/>
      <c r="P1323" s="51"/>
      <c r="Q1323" s="2"/>
      <c r="R1323" s="2"/>
      <c r="S1323" s="2"/>
      <c r="T1323" s="2"/>
      <c r="U1323" s="2"/>
      <c r="V1323" s="48"/>
      <c r="W1323" s="2"/>
    </row>
    <row r="1324" spans="1:23" hidden="1" x14ac:dyDescent="0.3">
      <c r="A1324" s="37">
        <v>44238</v>
      </c>
      <c r="B1324" s="47">
        <v>10.6</v>
      </c>
      <c r="C1324" s="47"/>
      <c r="D1324" s="47">
        <v>11.54</v>
      </c>
      <c r="E1324" s="47"/>
      <c r="F1324" s="47">
        <v>10.050000000000001</v>
      </c>
      <c r="H1324" s="12">
        <v>30</v>
      </c>
      <c r="I1324" s="1">
        <v>50</v>
      </c>
      <c r="J1324" s="2">
        <f t="shared" si="259"/>
        <v>15.235757890255837</v>
      </c>
      <c r="K1324" s="2">
        <f t="shared" si="260"/>
        <v>30.060271785070402</v>
      </c>
      <c r="L1324" s="2">
        <f t="shared" si="262"/>
        <v>16.834884840561315</v>
      </c>
      <c r="N1324" s="51"/>
      <c r="O1324" s="51"/>
      <c r="P1324" s="51"/>
      <c r="Q1324" s="2"/>
      <c r="R1324" s="2"/>
      <c r="S1324" s="2"/>
      <c r="T1324" s="2"/>
      <c r="U1324" s="2"/>
      <c r="V1324" s="48"/>
      <c r="W1324" s="2"/>
    </row>
    <row r="1325" spans="1:23" hidden="1" x14ac:dyDescent="0.3">
      <c r="A1325" s="37">
        <v>44239</v>
      </c>
      <c r="B1325" s="47">
        <v>18.760000000000002</v>
      </c>
      <c r="C1325" s="47"/>
      <c r="D1325" s="47">
        <v>36.86</v>
      </c>
      <c r="E1325" s="47"/>
      <c r="F1325" s="47">
        <v>17.739999999999998</v>
      </c>
      <c r="H1325" s="12">
        <v>30</v>
      </c>
      <c r="I1325" s="1">
        <v>50</v>
      </c>
      <c r="J1325" s="2">
        <f t="shared" si="259"/>
        <v>15.144581419667603</v>
      </c>
      <c r="K1325" s="2">
        <f t="shared" si="260"/>
        <v>30.017061258754612</v>
      </c>
      <c r="L1325" s="2">
        <f t="shared" si="262"/>
        <v>16.760150893860807</v>
      </c>
      <c r="N1325" s="51"/>
      <c r="O1325" s="51"/>
      <c r="P1325" s="51"/>
      <c r="Q1325" s="2"/>
      <c r="R1325" s="2"/>
      <c r="S1325" s="2"/>
      <c r="T1325" s="2"/>
      <c r="U1325" s="2"/>
      <c r="V1325" s="48"/>
      <c r="W1325" s="2"/>
    </row>
    <row r="1326" spans="1:23" hidden="1" x14ac:dyDescent="0.3">
      <c r="A1326" s="37">
        <v>44240</v>
      </c>
      <c r="B1326" s="47">
        <v>10.64</v>
      </c>
      <c r="C1326" s="47"/>
      <c r="D1326" s="47">
        <v>15.45</v>
      </c>
      <c r="E1326" s="47"/>
      <c r="F1326" s="47">
        <v>11.72</v>
      </c>
      <c r="H1326" s="12">
        <v>30</v>
      </c>
      <c r="I1326" s="1">
        <v>50</v>
      </c>
      <c r="J1326" s="2">
        <f t="shared" si="259"/>
        <v>15.097011087186784</v>
      </c>
      <c r="K1326" s="2">
        <f t="shared" si="260"/>
        <v>29.984008627175665</v>
      </c>
      <c r="L1326" s="2">
        <f t="shared" si="262"/>
        <v>16.72217749073052</v>
      </c>
      <c r="N1326" s="51"/>
      <c r="O1326" s="51"/>
      <c r="P1326" s="51"/>
      <c r="Q1326" s="2"/>
      <c r="R1326" s="2"/>
      <c r="S1326" s="2"/>
      <c r="T1326" s="2"/>
      <c r="U1326" s="2"/>
      <c r="V1326" s="48"/>
      <c r="W1326" s="2"/>
    </row>
    <row r="1327" spans="1:23" hidden="1" x14ac:dyDescent="0.3">
      <c r="A1327" s="37">
        <v>44241</v>
      </c>
      <c r="B1327" s="47">
        <v>18.02</v>
      </c>
      <c r="C1327" s="47"/>
      <c r="D1327" s="47">
        <v>17.100000000000001</v>
      </c>
      <c r="E1327" s="47"/>
      <c r="F1327" s="47">
        <v>17.940000000000001</v>
      </c>
      <c r="H1327" s="12">
        <v>30</v>
      </c>
      <c r="I1327" s="1">
        <v>50</v>
      </c>
      <c r="J1327" s="2">
        <f t="shared" si="259"/>
        <v>15.064248938849186</v>
      </c>
      <c r="K1327" s="2">
        <f t="shared" si="260"/>
        <v>29.952298100859878</v>
      </c>
      <c r="L1327" s="2">
        <f t="shared" si="262"/>
        <v>16.694062516111231</v>
      </c>
      <c r="N1327" s="51"/>
      <c r="O1327" s="51"/>
      <c r="P1327" s="51"/>
      <c r="Q1327" s="2"/>
      <c r="R1327" s="2"/>
      <c r="S1327" s="2"/>
      <c r="T1327" s="2"/>
      <c r="U1327" s="2"/>
      <c r="V1327" s="48"/>
      <c r="W1327" s="2"/>
    </row>
    <row r="1328" spans="1:23" hidden="1" x14ac:dyDescent="0.3">
      <c r="A1328" s="37">
        <v>44242</v>
      </c>
      <c r="B1328" s="47">
        <v>15.21</v>
      </c>
      <c r="C1328" s="47"/>
      <c r="D1328" s="47">
        <v>13.51</v>
      </c>
      <c r="E1328" s="47"/>
      <c r="F1328" s="47">
        <v>17.170000000000002</v>
      </c>
      <c r="H1328" s="12">
        <v>30</v>
      </c>
      <c r="I1328" s="1">
        <v>50</v>
      </c>
      <c r="J1328" s="2">
        <f t="shared" si="259"/>
        <v>15.027190115319776</v>
      </c>
      <c r="K1328" s="2">
        <f t="shared" si="260"/>
        <v>29.91798231138619</v>
      </c>
      <c r="L1328" s="2">
        <f t="shared" si="262"/>
        <v>16.671457439969096</v>
      </c>
      <c r="N1328" s="51"/>
      <c r="O1328" s="51"/>
      <c r="P1328" s="51"/>
      <c r="Q1328" s="2"/>
      <c r="R1328" s="2"/>
      <c r="S1328" s="2"/>
      <c r="T1328" s="2"/>
      <c r="U1328" s="2"/>
      <c r="V1328" s="48"/>
      <c r="W1328" s="2"/>
    </row>
    <row r="1329" spans="1:23" hidden="1" x14ac:dyDescent="0.3">
      <c r="A1329" s="37">
        <v>44243</v>
      </c>
      <c r="B1329" s="47">
        <v>9.17</v>
      </c>
      <c r="C1329" s="47"/>
      <c r="D1329" s="47">
        <v>8.7799999999999994</v>
      </c>
      <c r="E1329" s="47"/>
      <c r="F1329" s="47">
        <v>9.9700000000000006</v>
      </c>
      <c r="H1329" s="12">
        <v>30</v>
      </c>
      <c r="I1329" s="1">
        <v>50</v>
      </c>
      <c r="J1329" s="2">
        <f t="shared" si="259"/>
        <v>14.979133849335124</v>
      </c>
      <c r="K1329" s="2">
        <f t="shared" si="260"/>
        <v>29.851113890333558</v>
      </c>
      <c r="L1329" s="2">
        <f t="shared" si="262"/>
        <v>16.636974445045244</v>
      </c>
      <c r="N1329" s="51"/>
      <c r="O1329" s="51"/>
      <c r="P1329" s="51"/>
      <c r="Q1329" s="2"/>
      <c r="R1329" s="2"/>
      <c r="S1329" s="2"/>
      <c r="T1329" s="2"/>
      <c r="U1329" s="2"/>
      <c r="V1329" s="48"/>
      <c r="W1329" s="2"/>
    </row>
    <row r="1330" spans="1:23" hidden="1" x14ac:dyDescent="0.3">
      <c r="A1330" s="37">
        <v>44244</v>
      </c>
      <c r="B1330" s="47">
        <v>11.28</v>
      </c>
      <c r="C1330" s="47"/>
      <c r="D1330" s="47">
        <v>11.13</v>
      </c>
      <c r="E1330" s="47"/>
      <c r="F1330" s="47">
        <v>11.63</v>
      </c>
      <c r="H1330" s="12">
        <v>30</v>
      </c>
      <c r="I1330" s="1">
        <v>50</v>
      </c>
      <c r="J1330" s="2">
        <f t="shared" si="259"/>
        <v>14.928443312250725</v>
      </c>
      <c r="K1330" s="2">
        <f t="shared" si="260"/>
        <v>29.808929679807243</v>
      </c>
      <c r="L1330" s="2">
        <f t="shared" si="262"/>
        <v>16.593700333370116</v>
      </c>
      <c r="N1330" s="51"/>
      <c r="O1330" s="51"/>
      <c r="P1330" s="51"/>
      <c r="Q1330" s="2"/>
      <c r="R1330" s="2"/>
      <c r="S1330" s="2"/>
      <c r="T1330" s="2"/>
      <c r="U1330" s="2"/>
      <c r="V1330" s="48"/>
      <c r="W1330" s="2"/>
    </row>
    <row r="1331" spans="1:23" hidden="1" x14ac:dyDescent="0.3">
      <c r="A1331" s="37">
        <v>44245</v>
      </c>
      <c r="B1331" s="47">
        <v>17.010000000000002</v>
      </c>
      <c r="C1331" s="47"/>
      <c r="D1331" s="47">
        <v>15.03</v>
      </c>
      <c r="E1331" s="47"/>
      <c r="F1331" s="47">
        <v>17.37</v>
      </c>
      <c r="H1331" s="12">
        <v>30</v>
      </c>
      <c r="I1331" s="1">
        <v>50</v>
      </c>
      <c r="J1331" s="2">
        <f t="shared" si="259"/>
        <v>14.923814156240494</v>
      </c>
      <c r="K1331" s="2">
        <f t="shared" si="260"/>
        <v>29.802298100859876</v>
      </c>
      <c r="L1331" s="2">
        <f t="shared" si="262"/>
        <v>16.59567393743103</v>
      </c>
      <c r="N1331" s="51"/>
      <c r="O1331" s="51"/>
      <c r="P1331" s="51"/>
      <c r="Q1331" s="2"/>
      <c r="R1331" s="2"/>
      <c r="S1331" s="2"/>
      <c r="T1331" s="2"/>
      <c r="U1331" s="2"/>
      <c r="V1331" s="48"/>
      <c r="W1331" s="2"/>
    </row>
    <row r="1332" spans="1:23" hidden="1" x14ac:dyDescent="0.3">
      <c r="A1332" s="37">
        <v>44246</v>
      </c>
      <c r="B1332" s="47">
        <v>12.08</v>
      </c>
      <c r="C1332" s="47"/>
      <c r="D1332" s="47">
        <v>10.8</v>
      </c>
      <c r="E1332" s="47"/>
      <c r="F1332" s="47">
        <v>11.98</v>
      </c>
      <c r="H1332" s="12">
        <v>30</v>
      </c>
      <c r="I1332" s="1">
        <v>50</v>
      </c>
      <c r="J1332" s="2">
        <f t="shared" si="259"/>
        <v>14.907062238081927</v>
      </c>
      <c r="K1332" s="2">
        <f t="shared" si="260"/>
        <v>29.787508627175665</v>
      </c>
      <c r="L1332" s="2">
        <f t="shared" si="262"/>
        <v>16.582943988192451</v>
      </c>
      <c r="N1332" s="51"/>
      <c r="O1332" s="51"/>
      <c r="P1332" s="51"/>
      <c r="Q1332" s="2"/>
      <c r="R1332" s="2"/>
      <c r="S1332" s="2"/>
      <c r="T1332" s="2"/>
      <c r="U1332" s="2"/>
      <c r="V1332" s="48"/>
      <c r="W1332" s="2"/>
    </row>
    <row r="1333" spans="1:23" hidden="1" x14ac:dyDescent="0.3">
      <c r="A1333" s="37">
        <v>44247</v>
      </c>
      <c r="B1333" s="47">
        <v>8.18</v>
      </c>
      <c r="C1333" s="47"/>
      <c r="D1333" s="47">
        <v>6.77</v>
      </c>
      <c r="E1333" s="47"/>
      <c r="F1333" s="47">
        <v>9.15</v>
      </c>
      <c r="H1333" s="12">
        <v>30</v>
      </c>
      <c r="I1333" s="1">
        <v>50</v>
      </c>
      <c r="J1333" s="2">
        <f t="shared" si="259"/>
        <v>14.77509292861901</v>
      </c>
      <c r="K1333" s="2">
        <f t="shared" si="260"/>
        <v>29.585561258754609</v>
      </c>
      <c r="L1333" s="2">
        <f t="shared" si="262"/>
        <v>16.451673260979913</v>
      </c>
      <c r="N1333" s="51"/>
      <c r="O1333" s="51"/>
      <c r="P1333" s="51"/>
      <c r="Q1333" s="2"/>
      <c r="R1333" s="2"/>
      <c r="S1333" s="2"/>
      <c r="T1333" s="2"/>
      <c r="U1333" s="2"/>
      <c r="V1333" s="48"/>
      <c r="W1333" s="2"/>
    </row>
    <row r="1334" spans="1:23" hidden="1" x14ac:dyDescent="0.3">
      <c r="A1334" s="37">
        <v>44248</v>
      </c>
      <c r="B1334" s="47">
        <v>12.07</v>
      </c>
      <c r="C1334" s="47"/>
      <c r="D1334" s="47">
        <v>13.45</v>
      </c>
      <c r="E1334" s="47"/>
      <c r="F1334" s="47">
        <v>12.63</v>
      </c>
      <c r="H1334" s="12">
        <v>30</v>
      </c>
      <c r="I1334" s="1">
        <v>50</v>
      </c>
      <c r="J1334" s="2">
        <f t="shared" ref="J1334:J1397" si="263">AVERAGE(B938:B1334)</f>
        <v>14.65430008974433</v>
      </c>
      <c r="K1334" s="2">
        <f t="shared" ref="K1334:K1397" si="264">AVERAGE(D938:D1334)</f>
        <v>29.279929679807239</v>
      </c>
      <c r="L1334" s="2">
        <f t="shared" si="262"/>
        <v>16.343834428492606</v>
      </c>
      <c r="N1334" s="51"/>
      <c r="O1334" s="51"/>
      <c r="P1334" s="51"/>
      <c r="Q1334" s="2"/>
      <c r="R1334" s="2"/>
      <c r="S1334" s="2"/>
      <c r="T1334" s="2"/>
      <c r="U1334" s="2"/>
      <c r="V1334" s="48"/>
      <c r="W1334" s="2"/>
    </row>
    <row r="1335" spans="1:23" hidden="1" x14ac:dyDescent="0.3">
      <c r="A1335" s="37">
        <v>44249</v>
      </c>
      <c r="B1335" s="47">
        <v>15.49</v>
      </c>
      <c r="C1335" s="47"/>
      <c r="D1335" s="47">
        <v>23.27</v>
      </c>
      <c r="E1335" s="47"/>
      <c r="F1335" s="47">
        <v>14.58</v>
      </c>
      <c r="H1335" s="12">
        <v>30</v>
      </c>
      <c r="I1335" s="1">
        <v>50</v>
      </c>
      <c r="J1335" s="2">
        <f t="shared" si="263"/>
        <v>14.622151752148422</v>
      </c>
      <c r="K1335" s="2">
        <f t="shared" si="264"/>
        <v>29.205403364017769</v>
      </c>
      <c r="L1335" s="2">
        <f t="shared" si="262"/>
        <v>16.299130789119399</v>
      </c>
      <c r="N1335" s="51"/>
      <c r="O1335" s="51"/>
      <c r="P1335" s="51"/>
      <c r="Q1335" s="2"/>
      <c r="R1335" s="2"/>
      <c r="S1335" s="2"/>
      <c r="T1335" s="2"/>
      <c r="U1335" s="2"/>
      <c r="V1335" s="48"/>
      <c r="W1335" s="2"/>
    </row>
    <row r="1336" spans="1:23" hidden="1" x14ac:dyDescent="0.3">
      <c r="A1336" s="37">
        <v>44250</v>
      </c>
      <c r="B1336" s="47">
        <v>15.18</v>
      </c>
      <c r="C1336" s="47"/>
      <c r="D1336" s="47">
        <v>15.47</v>
      </c>
      <c r="E1336" s="47"/>
      <c r="F1336" s="47">
        <v>16.32</v>
      </c>
      <c r="H1336" s="12">
        <v>30</v>
      </c>
      <c r="I1336" s="1">
        <v>50</v>
      </c>
      <c r="J1336" s="2">
        <f t="shared" si="263"/>
        <v>14.492202903043561</v>
      </c>
      <c r="K1336" s="2">
        <f t="shared" si="264"/>
        <v>28.560613890333556</v>
      </c>
      <c r="L1336" s="2">
        <f t="shared" si="262"/>
        <v>16.15597393632752</v>
      </c>
      <c r="N1336" s="51"/>
      <c r="O1336" s="51"/>
      <c r="P1336" s="51"/>
      <c r="Q1336" s="2"/>
      <c r="R1336" s="2"/>
      <c r="S1336" s="2"/>
      <c r="T1336" s="2"/>
      <c r="U1336" s="2"/>
      <c r="V1336" s="48"/>
      <c r="W1336" s="2"/>
    </row>
    <row r="1337" spans="1:23" hidden="1" x14ac:dyDescent="0.3">
      <c r="A1337" s="37">
        <v>44251</v>
      </c>
      <c r="B1337" s="47">
        <v>13.29</v>
      </c>
      <c r="C1337" s="47"/>
      <c r="D1337" s="47">
        <v>13.28</v>
      </c>
      <c r="E1337" s="47"/>
      <c r="F1337" s="47">
        <v>14.98</v>
      </c>
      <c r="H1337" s="12">
        <v>30</v>
      </c>
      <c r="I1337" s="1">
        <v>50</v>
      </c>
      <c r="J1337" s="2">
        <f t="shared" si="263"/>
        <v>14.448187557775022</v>
      </c>
      <c r="K1337" s="2">
        <f t="shared" si="264"/>
        <v>28.473561258754607</v>
      </c>
      <c r="L1337" s="2">
        <f t="shared" si="262"/>
        <v>16.098375459170157</v>
      </c>
      <c r="N1337" s="51"/>
      <c r="O1337" s="51"/>
      <c r="P1337" s="51"/>
      <c r="Q1337" s="2"/>
      <c r="R1337" s="2"/>
      <c r="S1337" s="2"/>
      <c r="T1337" s="2"/>
      <c r="U1337" s="2"/>
      <c r="V1337" s="48"/>
      <c r="W1337" s="2"/>
    </row>
    <row r="1338" spans="1:23" hidden="1" x14ac:dyDescent="0.3">
      <c r="A1338" s="37">
        <v>44252</v>
      </c>
      <c r="B1338" s="47">
        <v>8.59</v>
      </c>
      <c r="C1338" s="47"/>
      <c r="D1338" s="47">
        <v>20.14</v>
      </c>
      <c r="E1338" s="47"/>
      <c r="F1338" s="47">
        <v>12.08</v>
      </c>
      <c r="H1338" s="12">
        <v>30</v>
      </c>
      <c r="I1338" s="1">
        <v>50</v>
      </c>
      <c r="J1338" s="2">
        <f t="shared" si="263"/>
        <v>14.345297532199575</v>
      </c>
      <c r="K1338" s="2">
        <f t="shared" si="264"/>
        <v>28.412613890333553</v>
      </c>
      <c r="L1338" s="2">
        <f t="shared" si="262"/>
        <v>16.02014449470315</v>
      </c>
      <c r="N1338" s="51"/>
      <c r="O1338" s="51"/>
      <c r="P1338" s="51"/>
      <c r="Q1338" s="2"/>
      <c r="R1338" s="2"/>
      <c r="S1338" s="2"/>
      <c r="T1338" s="2"/>
      <c r="U1338" s="2"/>
      <c r="V1338" s="48"/>
      <c r="W1338" s="2"/>
    </row>
    <row r="1339" spans="1:23" hidden="1" x14ac:dyDescent="0.3">
      <c r="A1339" s="37">
        <v>44253</v>
      </c>
      <c r="B1339" s="47">
        <v>13.02</v>
      </c>
      <c r="C1339" s="47"/>
      <c r="D1339" s="47">
        <v>32.479999999999997</v>
      </c>
      <c r="E1339" s="47"/>
      <c r="F1339" s="47">
        <v>16.649999999999999</v>
      </c>
      <c r="H1339" s="12">
        <v>30</v>
      </c>
      <c r="I1339" s="1">
        <v>50</v>
      </c>
      <c r="J1339" s="2">
        <f t="shared" si="263"/>
        <v>14.346167097416968</v>
      </c>
      <c r="K1339" s="2">
        <f t="shared" si="264"/>
        <v>28.435666521912498</v>
      </c>
      <c r="L1339" s="2">
        <f t="shared" si="262"/>
        <v>16.031684345067308</v>
      </c>
      <c r="N1339" s="51"/>
      <c r="O1339" s="51"/>
      <c r="P1339" s="51"/>
      <c r="Q1339" s="2"/>
      <c r="R1339" s="2"/>
      <c r="S1339" s="2"/>
      <c r="T1339" s="2"/>
      <c r="U1339" s="2"/>
      <c r="V1339" s="48"/>
      <c r="W1339" s="2"/>
    </row>
    <row r="1340" spans="1:23" hidden="1" x14ac:dyDescent="0.3">
      <c r="A1340" s="37">
        <v>44254</v>
      </c>
      <c r="B1340" s="47">
        <v>19.2</v>
      </c>
      <c r="C1340" s="47"/>
      <c r="D1340" s="47">
        <v>16.55</v>
      </c>
      <c r="E1340" s="47"/>
      <c r="F1340" s="47">
        <v>18.38</v>
      </c>
      <c r="H1340" s="12">
        <v>30</v>
      </c>
      <c r="I1340" s="1">
        <v>50</v>
      </c>
      <c r="J1340" s="2">
        <f t="shared" si="263"/>
        <v>14.310387046266074</v>
      </c>
      <c r="K1340" s="2">
        <f t="shared" si="264"/>
        <v>28.394377048228289</v>
      </c>
      <c r="L1340" s="2">
        <f t="shared" si="262"/>
        <v>15.992537136945483</v>
      </c>
      <c r="N1340" s="51"/>
      <c r="O1340" s="51"/>
      <c r="P1340" s="51"/>
      <c r="Q1340" s="2"/>
      <c r="R1340" s="2"/>
      <c r="S1340" s="2"/>
      <c r="T1340" s="2"/>
      <c r="U1340" s="2"/>
      <c r="V1340" s="48"/>
      <c r="W1340" s="2"/>
    </row>
    <row r="1341" spans="1:23" hidden="1" x14ac:dyDescent="0.3">
      <c r="A1341" s="37">
        <v>44255</v>
      </c>
      <c r="B1341" s="47">
        <v>18.920000000000002</v>
      </c>
      <c r="C1341" s="47"/>
      <c r="D1341" s="47">
        <v>20.190000000000001</v>
      </c>
      <c r="E1341" s="47"/>
      <c r="F1341" s="47">
        <v>20.9</v>
      </c>
      <c r="H1341" s="12">
        <v>30</v>
      </c>
      <c r="I1341" s="1">
        <v>50</v>
      </c>
      <c r="J1341" s="2">
        <f t="shared" si="263"/>
        <v>14.283993184373491</v>
      </c>
      <c r="K1341" s="2">
        <f t="shared" si="264"/>
        <v>28.328666521912496</v>
      </c>
      <c r="L1341" s="2">
        <f t="shared" si="262"/>
        <v>15.976705918671369</v>
      </c>
      <c r="N1341" s="51"/>
      <c r="O1341" s="51"/>
      <c r="P1341" s="51"/>
      <c r="Q1341" s="2"/>
      <c r="R1341" s="2"/>
      <c r="S1341" s="2"/>
      <c r="T1341" s="2"/>
      <c r="U1341" s="2"/>
      <c r="V1341" s="48"/>
      <c r="W1341" s="2"/>
    </row>
    <row r="1342" spans="1:23" hidden="1" x14ac:dyDescent="0.3">
      <c r="A1342" s="37">
        <v>44256</v>
      </c>
      <c r="B1342" s="47">
        <v>21.54</v>
      </c>
      <c r="C1342" s="47"/>
      <c r="D1342" s="47">
        <v>80.31</v>
      </c>
      <c r="E1342" s="47"/>
      <c r="F1342" s="47">
        <v>27.12</v>
      </c>
      <c r="H1342" s="12">
        <v>30</v>
      </c>
      <c r="I1342" s="1">
        <v>50</v>
      </c>
      <c r="J1342" s="2">
        <f t="shared" si="263"/>
        <v>14.251768120434869</v>
      </c>
      <c r="K1342" s="2">
        <f t="shared" si="264"/>
        <v>28.453455995596705</v>
      </c>
      <c r="L1342" s="2">
        <f t="shared" ref="L1342:L1371" si="265">AVERAGE(F946:F1342)</f>
        <v>15.965659725777966</v>
      </c>
      <c r="N1342" s="51"/>
      <c r="O1342" s="51"/>
      <c r="P1342" s="51"/>
      <c r="Q1342" s="2"/>
      <c r="R1342" s="2"/>
      <c r="S1342" s="2"/>
      <c r="T1342" s="2"/>
      <c r="U1342" s="2"/>
      <c r="V1342" s="48"/>
      <c r="W1342" s="2"/>
    </row>
    <row r="1343" spans="1:23" hidden="1" x14ac:dyDescent="0.3">
      <c r="A1343" s="37">
        <v>44257</v>
      </c>
      <c r="B1343" s="47">
        <v>31.1</v>
      </c>
      <c r="C1343" s="47"/>
      <c r="D1343" s="47">
        <v>81.362777777777794</v>
      </c>
      <c r="E1343" s="47"/>
      <c r="F1343" s="47">
        <v>27.55</v>
      </c>
      <c r="H1343" s="12">
        <v>30</v>
      </c>
      <c r="I1343" s="1">
        <v>50</v>
      </c>
      <c r="J1343" s="2">
        <f t="shared" si="263"/>
        <v>14.238392161355588</v>
      </c>
      <c r="K1343" s="2">
        <f t="shared" si="264"/>
        <v>28.580147516064542</v>
      </c>
      <c r="L1343" s="2">
        <f t="shared" si="265"/>
        <v>15.947206426285584</v>
      </c>
      <c r="N1343" s="51"/>
      <c r="O1343" s="51"/>
      <c r="P1343" s="51"/>
      <c r="Q1343" s="2"/>
      <c r="R1343" s="2"/>
      <c r="S1343" s="2"/>
      <c r="T1343" s="2"/>
      <c r="U1343" s="2"/>
      <c r="V1343" s="48"/>
      <c r="W1343" s="2"/>
    </row>
    <row r="1344" spans="1:23" hidden="1" x14ac:dyDescent="0.3">
      <c r="A1344" s="37">
        <v>44258</v>
      </c>
      <c r="B1344" s="47">
        <v>20.55</v>
      </c>
      <c r="C1344" s="47"/>
      <c r="D1344" s="47">
        <v>20.67</v>
      </c>
      <c r="E1344" s="47"/>
      <c r="F1344" s="47">
        <v>20.5</v>
      </c>
      <c r="H1344" s="12">
        <v>30</v>
      </c>
      <c r="I1344" s="1">
        <v>50</v>
      </c>
      <c r="J1344" s="2">
        <f t="shared" si="263"/>
        <v>14.221537941406739</v>
      </c>
      <c r="K1344" s="2">
        <f t="shared" si="264"/>
        <v>28.537463305538232</v>
      </c>
      <c r="L1344" s="2">
        <f t="shared" si="265"/>
        <v>15.915232454204363</v>
      </c>
      <c r="N1344" s="51"/>
      <c r="O1344" s="51"/>
      <c r="P1344" s="51"/>
      <c r="Q1344" s="2"/>
      <c r="R1344" s="2"/>
      <c r="S1344" s="2"/>
      <c r="T1344" s="2"/>
      <c r="U1344" s="2"/>
      <c r="V1344" s="48"/>
      <c r="W1344" s="2"/>
    </row>
    <row r="1345" spans="1:23" hidden="1" x14ac:dyDescent="0.3">
      <c r="A1345" s="37">
        <v>44259</v>
      </c>
      <c r="B1345" s="47">
        <v>15.18</v>
      </c>
      <c r="C1345" s="47"/>
      <c r="D1345" s="47">
        <v>25.2</v>
      </c>
      <c r="E1345" s="47"/>
      <c r="F1345" s="47">
        <v>15.34</v>
      </c>
      <c r="H1345" s="12">
        <v>30</v>
      </c>
      <c r="I1345" s="1">
        <v>50</v>
      </c>
      <c r="J1345" s="2">
        <f t="shared" si="263"/>
        <v>14.16908269843999</v>
      </c>
      <c r="K1345" s="2">
        <f t="shared" si="264"/>
        <v>28.451700147643493</v>
      </c>
      <c r="L1345" s="2">
        <f t="shared" si="265"/>
        <v>15.854394890752587</v>
      </c>
      <c r="N1345" s="51"/>
      <c r="O1345" s="51"/>
      <c r="P1345" s="51"/>
      <c r="Q1345" s="2"/>
      <c r="R1345" s="2"/>
      <c r="S1345" s="2"/>
      <c r="T1345" s="2"/>
      <c r="U1345" s="2"/>
      <c r="V1345" s="48"/>
      <c r="W1345" s="2"/>
    </row>
    <row r="1346" spans="1:23" hidden="1" x14ac:dyDescent="0.3">
      <c r="A1346" s="37">
        <v>44260</v>
      </c>
      <c r="B1346" s="47">
        <v>21.9</v>
      </c>
      <c r="C1346" s="47"/>
      <c r="D1346" s="47">
        <v>42.9</v>
      </c>
      <c r="E1346" s="47"/>
      <c r="F1346" s="47">
        <v>23.07</v>
      </c>
      <c r="H1346" s="12">
        <v>30</v>
      </c>
      <c r="I1346" s="1">
        <v>50</v>
      </c>
      <c r="J1346" s="2">
        <f t="shared" si="263"/>
        <v>14.140821828874769</v>
      </c>
      <c r="K1346" s="2">
        <f t="shared" si="264"/>
        <v>28.391621200275068</v>
      </c>
      <c r="L1346" s="2">
        <f t="shared" si="265"/>
        <v>15.823379662326191</v>
      </c>
      <c r="N1346" s="51"/>
      <c r="O1346" s="51"/>
      <c r="P1346" s="51"/>
      <c r="Q1346" s="2"/>
      <c r="R1346" s="2"/>
      <c r="S1346" s="2"/>
      <c r="T1346" s="2"/>
      <c r="U1346" s="2"/>
      <c r="V1346" s="48"/>
      <c r="W1346" s="2"/>
    </row>
    <row r="1347" spans="1:23" hidden="1" x14ac:dyDescent="0.3">
      <c r="A1347" s="37">
        <v>44261</v>
      </c>
      <c r="B1347" s="47">
        <v>19.72</v>
      </c>
      <c r="C1347" s="47"/>
      <c r="D1347" s="47">
        <v>19.21</v>
      </c>
      <c r="E1347" s="47"/>
      <c r="F1347" s="47">
        <v>20.95</v>
      </c>
      <c r="H1347" s="12">
        <v>30</v>
      </c>
      <c r="I1347" s="1">
        <v>50</v>
      </c>
      <c r="J1347" s="2">
        <f t="shared" si="263"/>
        <v>14.124555844220041</v>
      </c>
      <c r="K1347" s="2">
        <f t="shared" si="264"/>
        <v>28.367522456967258</v>
      </c>
      <c r="L1347" s="2">
        <f t="shared" si="265"/>
        <v>15.79858270801147</v>
      </c>
      <c r="N1347" s="51"/>
      <c r="O1347" s="51"/>
      <c r="P1347" s="51"/>
      <c r="Q1347" s="2"/>
      <c r="R1347" s="2"/>
      <c r="S1347" s="2"/>
      <c r="T1347" s="2"/>
      <c r="U1347" s="2"/>
      <c r="V1347" s="48"/>
      <c r="W1347" s="2"/>
    </row>
    <row r="1348" spans="1:23" hidden="1" x14ac:dyDescent="0.3">
      <c r="A1348" s="37">
        <v>44262</v>
      </c>
      <c r="B1348" s="47">
        <v>19.45</v>
      </c>
      <c r="C1348" s="47"/>
      <c r="D1348" s="47">
        <v>16.68</v>
      </c>
      <c r="E1348" s="47"/>
      <c r="F1348" s="47">
        <v>18.25</v>
      </c>
      <c r="H1348" s="12">
        <v>30</v>
      </c>
      <c r="I1348" s="1">
        <v>50</v>
      </c>
      <c r="J1348" s="2">
        <f t="shared" si="263"/>
        <v>14.072433082071701</v>
      </c>
      <c r="K1348" s="2">
        <f t="shared" si="264"/>
        <v>28.321170750930513</v>
      </c>
      <c r="L1348" s="2">
        <f t="shared" si="265"/>
        <v>15.728760372986088</v>
      </c>
      <c r="N1348" s="51"/>
      <c r="O1348" s="51"/>
      <c r="P1348" s="51"/>
      <c r="Q1348" s="2"/>
      <c r="R1348" s="2"/>
      <c r="S1348" s="2"/>
      <c r="T1348" s="2"/>
      <c r="U1348" s="2"/>
      <c r="V1348" s="48"/>
      <c r="W1348" s="2"/>
    </row>
    <row r="1349" spans="1:23" hidden="1" x14ac:dyDescent="0.3">
      <c r="A1349" s="37">
        <v>44263</v>
      </c>
      <c r="B1349" s="47">
        <v>20.85</v>
      </c>
      <c r="C1349" s="47"/>
      <c r="D1349" s="47">
        <v>31.13</v>
      </c>
      <c r="E1349" s="47"/>
      <c r="F1349" s="47">
        <v>18.88</v>
      </c>
      <c r="H1349" s="12">
        <v>30</v>
      </c>
      <c r="I1349" s="1">
        <v>50</v>
      </c>
      <c r="J1349" s="2">
        <f t="shared" si="263"/>
        <v>14.050693951636918</v>
      </c>
      <c r="K1349" s="2">
        <f t="shared" si="264"/>
        <v>28.341328231245473</v>
      </c>
      <c r="L1349" s="2">
        <f t="shared" si="265"/>
        <v>15.70337966232619</v>
      </c>
      <c r="N1349" s="51"/>
      <c r="O1349" s="51"/>
      <c r="P1349" s="51"/>
      <c r="Q1349" s="2"/>
      <c r="R1349" s="2"/>
      <c r="S1349" s="2"/>
      <c r="T1349" s="2"/>
      <c r="U1349" s="2"/>
      <c r="V1349" s="48"/>
      <c r="W1349" s="2"/>
    </row>
    <row r="1350" spans="1:23" hidden="1" x14ac:dyDescent="0.3">
      <c r="A1350" s="37">
        <v>44264</v>
      </c>
      <c r="B1350" s="47">
        <v>14.07</v>
      </c>
      <c r="C1350" s="47"/>
      <c r="D1350" s="47">
        <v>29.616190476190479</v>
      </c>
      <c r="E1350" s="47"/>
      <c r="F1350" s="47">
        <v>17.52</v>
      </c>
      <c r="H1350" s="12">
        <v>30</v>
      </c>
      <c r="I1350" s="1">
        <v>50</v>
      </c>
      <c r="J1350" s="2">
        <f t="shared" si="263"/>
        <v>14.04468372145789</v>
      </c>
      <c r="K1350" s="2">
        <f t="shared" si="264"/>
        <v>28.387066263991379</v>
      </c>
      <c r="L1350" s="2">
        <f t="shared" si="265"/>
        <v>15.712669002427715</v>
      </c>
      <c r="N1350" s="51"/>
      <c r="O1350" s="51"/>
      <c r="P1350" s="51"/>
      <c r="Q1350" s="2"/>
      <c r="R1350" s="2"/>
      <c r="S1350" s="2"/>
      <c r="T1350" s="2"/>
      <c r="U1350" s="2"/>
      <c r="V1350" s="48"/>
      <c r="W1350" s="2"/>
    </row>
    <row r="1351" spans="1:23" hidden="1" x14ac:dyDescent="0.3">
      <c r="A1351" s="37">
        <v>44265</v>
      </c>
      <c r="B1351" s="47">
        <v>18.96</v>
      </c>
      <c r="C1351" s="47"/>
      <c r="D1351" s="47">
        <v>22.69</v>
      </c>
      <c r="E1351" s="47"/>
      <c r="F1351" s="47">
        <v>20.09</v>
      </c>
      <c r="H1351" s="12">
        <v>30</v>
      </c>
      <c r="I1351" s="1">
        <v>50</v>
      </c>
      <c r="J1351" s="2">
        <f t="shared" si="263"/>
        <v>14.078034105089603</v>
      </c>
      <c r="K1351" s="2">
        <f t="shared" si="264"/>
        <v>28.433155502836527</v>
      </c>
      <c r="L1351" s="2">
        <f t="shared" si="265"/>
        <v>15.750587784153604</v>
      </c>
      <c r="N1351" s="51"/>
      <c r="O1351" s="51"/>
      <c r="P1351" s="51"/>
      <c r="Q1351" s="2"/>
      <c r="R1351" s="2"/>
      <c r="S1351" s="2"/>
      <c r="T1351" s="2"/>
      <c r="U1351" s="2"/>
      <c r="V1351" s="48"/>
      <c r="W1351" s="2"/>
    </row>
    <row r="1352" spans="1:23" hidden="1" x14ac:dyDescent="0.3">
      <c r="A1352" s="37">
        <v>44266</v>
      </c>
      <c r="B1352" s="47">
        <v>14.67</v>
      </c>
      <c r="C1352" s="47"/>
      <c r="D1352" s="47">
        <v>17.97</v>
      </c>
      <c r="E1352" s="47"/>
      <c r="F1352" s="47">
        <v>17.73</v>
      </c>
      <c r="H1352" s="12">
        <v>30</v>
      </c>
      <c r="I1352" s="1">
        <v>50</v>
      </c>
      <c r="J1352" s="2">
        <f t="shared" si="263"/>
        <v>14.101921573120293</v>
      </c>
      <c r="K1352" s="2">
        <f t="shared" si="264"/>
        <v>28.466252615697417</v>
      </c>
      <c r="L1352" s="2">
        <f t="shared" si="265"/>
        <v>15.781247682630761</v>
      </c>
      <c r="N1352" s="51"/>
      <c r="O1352" s="51"/>
      <c r="P1352" s="51"/>
      <c r="Q1352" s="2"/>
      <c r="R1352" s="2"/>
      <c r="S1352" s="2"/>
      <c r="T1352" s="2"/>
      <c r="U1352" s="2"/>
      <c r="V1352" s="48"/>
      <c r="W1352" s="2"/>
    </row>
    <row r="1353" spans="1:23" hidden="1" x14ac:dyDescent="0.3">
      <c r="A1353" s="37">
        <v>44267</v>
      </c>
      <c r="B1353" s="47">
        <v>9.48</v>
      </c>
      <c r="C1353" s="47"/>
      <c r="D1353" s="47">
        <v>21.63</v>
      </c>
      <c r="E1353" s="47"/>
      <c r="F1353" s="47">
        <v>11.02</v>
      </c>
      <c r="H1353" s="12">
        <v>30</v>
      </c>
      <c r="I1353" s="1">
        <v>50</v>
      </c>
      <c r="J1353" s="2">
        <f t="shared" si="263"/>
        <v>14.115630013017988</v>
      </c>
      <c r="K1353" s="2">
        <f t="shared" si="264"/>
        <v>28.448356666441661</v>
      </c>
      <c r="L1353" s="2">
        <f t="shared" si="265"/>
        <v>15.797795905981015</v>
      </c>
      <c r="N1353" s="51"/>
      <c r="O1353" s="51"/>
      <c r="P1353" s="51"/>
      <c r="Q1353" s="2"/>
      <c r="R1353" s="2"/>
      <c r="S1353" s="2"/>
      <c r="T1353" s="2"/>
      <c r="U1353" s="2"/>
      <c r="V1353" s="48"/>
      <c r="W1353" s="2"/>
    </row>
    <row r="1354" spans="1:23" hidden="1" x14ac:dyDescent="0.3">
      <c r="A1354" s="37">
        <v>44268</v>
      </c>
      <c r="B1354" s="47">
        <v>8.4</v>
      </c>
      <c r="C1354" s="47"/>
      <c r="D1354" s="47">
        <v>20.88</v>
      </c>
      <c r="E1354" s="47"/>
      <c r="F1354" s="47">
        <v>9.3000000000000007</v>
      </c>
      <c r="H1354" s="12">
        <v>30</v>
      </c>
      <c r="I1354" s="1">
        <v>50</v>
      </c>
      <c r="J1354" s="2">
        <f t="shared" si="263"/>
        <v>14.086346125549959</v>
      </c>
      <c r="K1354" s="2">
        <f t="shared" si="264"/>
        <v>28.428595944074971</v>
      </c>
      <c r="L1354" s="2">
        <f t="shared" si="265"/>
        <v>15.786450728316041</v>
      </c>
      <c r="N1354" s="51"/>
      <c r="O1354" s="51"/>
      <c r="P1354" s="51"/>
      <c r="Q1354" s="2"/>
      <c r="R1354" s="2"/>
      <c r="S1354" s="2"/>
      <c r="T1354" s="2"/>
      <c r="U1354" s="2"/>
      <c r="V1354" s="48"/>
      <c r="W1354" s="2"/>
    </row>
    <row r="1355" spans="1:23" hidden="1" x14ac:dyDescent="0.3">
      <c r="A1355" s="37">
        <v>44269</v>
      </c>
      <c r="B1355" s="47">
        <v>6.81</v>
      </c>
      <c r="C1355" s="47"/>
      <c r="D1355" s="47">
        <v>12.73</v>
      </c>
      <c r="E1355" s="47"/>
      <c r="F1355" s="47">
        <v>7.58</v>
      </c>
      <c r="H1355" s="12">
        <v>30</v>
      </c>
      <c r="I1355" s="1">
        <v>50</v>
      </c>
      <c r="J1355" s="2">
        <f t="shared" si="263"/>
        <v>14.064888325038449</v>
      </c>
      <c r="K1355" s="2">
        <f t="shared" si="264"/>
        <v>28.399065917965306</v>
      </c>
      <c r="L1355" s="2">
        <f t="shared" si="265"/>
        <v>15.768531946590151</v>
      </c>
      <c r="N1355" s="51"/>
      <c r="O1355" s="51"/>
      <c r="P1355" s="51"/>
      <c r="Q1355" s="2"/>
      <c r="R1355" s="2"/>
      <c r="S1355" s="2"/>
      <c r="T1355" s="2"/>
      <c r="U1355" s="2"/>
      <c r="V1355" s="48"/>
      <c r="W1355" s="2"/>
    </row>
    <row r="1356" spans="1:23" hidden="1" x14ac:dyDescent="0.3">
      <c r="A1356" s="37">
        <v>44270</v>
      </c>
      <c r="B1356" s="47">
        <v>13.67</v>
      </c>
      <c r="C1356" s="47"/>
      <c r="D1356" s="47">
        <v>15.19</v>
      </c>
      <c r="E1356" s="47"/>
      <c r="F1356" s="47">
        <v>15.6</v>
      </c>
      <c r="H1356" s="12">
        <v>30</v>
      </c>
      <c r="I1356" s="1">
        <v>50</v>
      </c>
      <c r="J1356" s="2">
        <f t="shared" si="263"/>
        <v>14.061103158798041</v>
      </c>
      <c r="K1356" s="2">
        <f t="shared" si="264"/>
        <v>28.387864873578888</v>
      </c>
      <c r="L1356" s="2">
        <f t="shared" si="265"/>
        <v>15.775308596336346</v>
      </c>
      <c r="N1356" s="51"/>
      <c r="O1356" s="51"/>
      <c r="P1356" s="51"/>
      <c r="Q1356" s="2"/>
      <c r="R1356" s="2"/>
      <c r="S1356" s="2"/>
      <c r="T1356" s="2"/>
      <c r="U1356" s="2"/>
      <c r="V1356" s="48"/>
      <c r="W1356" s="2"/>
    </row>
    <row r="1357" spans="1:23" hidden="1" x14ac:dyDescent="0.3">
      <c r="A1357" s="37">
        <v>44271</v>
      </c>
      <c r="B1357" s="47">
        <v>12.84</v>
      </c>
      <c r="C1357" s="47"/>
      <c r="D1357" s="47">
        <v>19.93</v>
      </c>
      <c r="E1357" s="47"/>
      <c r="F1357" s="47">
        <v>12.67</v>
      </c>
      <c r="H1357" s="12">
        <v>30</v>
      </c>
      <c r="I1357" s="1">
        <v>50</v>
      </c>
      <c r="J1357" s="2">
        <f t="shared" si="263"/>
        <v>14.063558401764793</v>
      </c>
      <c r="K1357" s="2">
        <f t="shared" si="264"/>
        <v>28.412251296555393</v>
      </c>
      <c r="L1357" s="2">
        <f t="shared" si="265"/>
        <v>15.778582708011474</v>
      </c>
      <c r="N1357" s="51"/>
      <c r="O1357" s="51"/>
      <c r="P1357" s="51"/>
      <c r="Q1357" s="2"/>
      <c r="R1357" s="2"/>
      <c r="S1357" s="2"/>
      <c r="T1357" s="2"/>
      <c r="U1357" s="2"/>
      <c r="V1357" s="48"/>
      <c r="W1357" s="2"/>
    </row>
    <row r="1358" spans="1:23" hidden="1" x14ac:dyDescent="0.3">
      <c r="A1358" s="37">
        <v>44272</v>
      </c>
      <c r="B1358" s="47">
        <v>8.1999999999999993</v>
      </c>
      <c r="C1358" s="47"/>
      <c r="D1358" s="47">
        <v>8.58</v>
      </c>
      <c r="E1358" s="47"/>
      <c r="F1358" s="47">
        <v>8.86</v>
      </c>
      <c r="H1358" s="12">
        <v>30</v>
      </c>
      <c r="I1358" s="1">
        <v>50</v>
      </c>
      <c r="J1358" s="2">
        <f t="shared" si="263"/>
        <v>14.027548171585762</v>
      </c>
      <c r="K1358" s="2">
        <f t="shared" si="264"/>
        <v>28.383112915354349</v>
      </c>
      <c r="L1358" s="2">
        <f t="shared" si="265"/>
        <v>15.742872048112993</v>
      </c>
      <c r="N1358" s="51"/>
      <c r="O1358" s="51"/>
      <c r="P1358" s="51"/>
      <c r="Q1358" s="2"/>
      <c r="R1358" s="2"/>
      <c r="S1358" s="2"/>
      <c r="T1358" s="2"/>
      <c r="U1358" s="2"/>
      <c r="V1358" s="48"/>
      <c r="W1358" s="2"/>
    </row>
    <row r="1359" spans="1:23" hidden="1" x14ac:dyDescent="0.3">
      <c r="A1359" s="37">
        <v>44273</v>
      </c>
      <c r="B1359" s="47">
        <v>6.79</v>
      </c>
      <c r="C1359" s="47"/>
      <c r="D1359" s="47">
        <v>7.19</v>
      </c>
      <c r="E1359" s="47"/>
      <c r="F1359" s="47">
        <v>7.19</v>
      </c>
      <c r="H1359" s="12">
        <v>30</v>
      </c>
      <c r="I1359" s="1">
        <v>50</v>
      </c>
      <c r="J1359" s="2">
        <f t="shared" si="263"/>
        <v>13.997420294347911</v>
      </c>
      <c r="K1359" s="2">
        <f t="shared" si="264"/>
        <v>28.327922517137281</v>
      </c>
      <c r="L1359" s="2">
        <f t="shared" si="265"/>
        <v>15.712821286691673</v>
      </c>
      <c r="N1359" s="51"/>
      <c r="O1359" s="51"/>
      <c r="P1359" s="51"/>
      <c r="Q1359" s="2"/>
      <c r="R1359" s="2"/>
      <c r="S1359" s="2"/>
      <c r="T1359" s="2"/>
      <c r="U1359" s="2"/>
      <c r="V1359" s="48"/>
      <c r="W1359" s="2"/>
    </row>
    <row r="1360" spans="1:23" hidden="1" x14ac:dyDescent="0.3">
      <c r="A1360" s="37">
        <v>44274</v>
      </c>
      <c r="B1360" s="47">
        <v>7.93</v>
      </c>
      <c r="C1360" s="47"/>
      <c r="D1360" s="47">
        <v>8.59</v>
      </c>
      <c r="E1360" s="47"/>
      <c r="F1360" s="47">
        <v>8.4499999999999993</v>
      </c>
      <c r="H1360" s="12">
        <v>30</v>
      </c>
      <c r="I1360" s="1">
        <v>50</v>
      </c>
      <c r="J1360" s="2">
        <f t="shared" si="263"/>
        <v>13.98158909230188</v>
      </c>
      <c r="K1360" s="2">
        <f t="shared" si="264"/>
        <v>28.276655185923939</v>
      </c>
      <c r="L1360" s="2">
        <f t="shared" si="265"/>
        <v>15.696755296843955</v>
      </c>
      <c r="N1360" s="51"/>
      <c r="O1360" s="51"/>
      <c r="P1360" s="51"/>
      <c r="Q1360" s="2"/>
      <c r="R1360" s="2"/>
      <c r="S1360" s="2"/>
      <c r="T1360" s="2"/>
      <c r="U1360" s="2"/>
      <c r="V1360" s="48"/>
      <c r="W1360" s="2"/>
    </row>
    <row r="1361" spans="1:23" hidden="1" x14ac:dyDescent="0.3">
      <c r="A1361" s="37">
        <v>44275</v>
      </c>
      <c r="B1361" s="47">
        <v>5.46</v>
      </c>
      <c r="C1361" s="47"/>
      <c r="D1361" s="47">
        <v>5.35</v>
      </c>
      <c r="E1361" s="47"/>
      <c r="F1361" s="47">
        <v>5.71</v>
      </c>
      <c r="H1361" s="12">
        <v>30</v>
      </c>
      <c r="I1361" s="1">
        <v>50</v>
      </c>
      <c r="J1361" s="2">
        <f t="shared" si="263"/>
        <v>13.972100601253285</v>
      </c>
      <c r="K1361" s="2">
        <f t="shared" si="264"/>
        <v>28.21725970616766</v>
      </c>
      <c r="L1361" s="2">
        <f t="shared" si="265"/>
        <v>15.68363346943279</v>
      </c>
      <c r="N1361" s="51"/>
      <c r="O1361" s="51"/>
      <c r="P1361" s="51"/>
      <c r="Q1361" s="2"/>
      <c r="R1361" s="2"/>
      <c r="S1361" s="2"/>
      <c r="T1361" s="2"/>
      <c r="U1361" s="2"/>
      <c r="V1361" s="48"/>
      <c r="W1361" s="2"/>
    </row>
    <row r="1362" spans="1:23" hidden="1" x14ac:dyDescent="0.3">
      <c r="A1362" s="37">
        <v>44276</v>
      </c>
      <c r="B1362" s="47">
        <v>6.04</v>
      </c>
      <c r="C1362" s="47"/>
      <c r="D1362" s="47">
        <v>6.7</v>
      </c>
      <c r="E1362" s="47"/>
      <c r="F1362" s="47">
        <v>6.5</v>
      </c>
      <c r="H1362" s="12">
        <v>30</v>
      </c>
      <c r="I1362" s="1">
        <v>50</v>
      </c>
      <c r="J1362" s="2">
        <f t="shared" si="263"/>
        <v>13.948085255984742</v>
      </c>
      <c r="K1362" s="2">
        <f t="shared" si="264"/>
        <v>28.13860685642673</v>
      </c>
      <c r="L1362" s="2">
        <f t="shared" si="265"/>
        <v>15.654471032884567</v>
      </c>
      <c r="N1362" s="51"/>
      <c r="O1362" s="51"/>
      <c r="P1362" s="51"/>
      <c r="Q1362" s="2"/>
      <c r="R1362" s="2"/>
      <c r="S1362" s="2"/>
      <c r="T1362" s="2"/>
      <c r="U1362" s="2"/>
      <c r="V1362" s="48"/>
      <c r="W1362" s="2"/>
    </row>
    <row r="1363" spans="1:23" hidden="1" x14ac:dyDescent="0.3">
      <c r="A1363" s="37">
        <v>44277</v>
      </c>
      <c r="B1363" s="47">
        <v>5.61</v>
      </c>
      <c r="C1363" s="47"/>
      <c r="D1363" s="47">
        <v>7.24</v>
      </c>
      <c r="E1363" s="47"/>
      <c r="F1363" s="47">
        <v>5.7</v>
      </c>
      <c r="H1363" s="12">
        <v>30</v>
      </c>
      <c r="I1363" s="1">
        <v>50</v>
      </c>
      <c r="J1363" s="2">
        <f t="shared" si="263"/>
        <v>13.846934360844074</v>
      </c>
      <c r="K1363" s="2">
        <f t="shared" si="264"/>
        <v>27.977052452281651</v>
      </c>
      <c r="L1363" s="2">
        <f t="shared" si="265"/>
        <v>15.538633469432787</v>
      </c>
      <c r="N1363" s="51"/>
      <c r="O1363" s="51"/>
      <c r="P1363" s="51"/>
      <c r="Q1363" s="2"/>
      <c r="R1363" s="2"/>
      <c r="S1363" s="2"/>
      <c r="T1363" s="2"/>
      <c r="U1363" s="2"/>
      <c r="V1363" s="48"/>
      <c r="W1363" s="2"/>
    </row>
    <row r="1364" spans="1:23" hidden="1" x14ac:dyDescent="0.3">
      <c r="A1364" s="37">
        <v>44278</v>
      </c>
      <c r="B1364" s="47">
        <v>5.72</v>
      </c>
      <c r="C1364" s="47"/>
      <c r="D1364" s="47">
        <v>3.01</v>
      </c>
      <c r="E1364" s="47"/>
      <c r="F1364" s="47">
        <v>5.87</v>
      </c>
      <c r="H1364" s="12">
        <v>30</v>
      </c>
      <c r="I1364" s="1">
        <v>50</v>
      </c>
      <c r="J1364" s="2">
        <f t="shared" si="263"/>
        <v>13.804044335268628</v>
      </c>
      <c r="K1364" s="2">
        <f t="shared" si="264"/>
        <v>27.916352970416366</v>
      </c>
      <c r="L1364" s="2">
        <f t="shared" si="265"/>
        <v>15.495765449128218</v>
      </c>
      <c r="N1364" s="51"/>
      <c r="O1364" s="51"/>
      <c r="P1364" s="51"/>
      <c r="Q1364" s="2"/>
      <c r="R1364" s="2"/>
      <c r="S1364" s="2"/>
      <c r="T1364" s="2"/>
      <c r="U1364" s="2"/>
      <c r="V1364" s="48"/>
      <c r="W1364" s="2"/>
    </row>
    <row r="1365" spans="1:23" hidden="1" x14ac:dyDescent="0.3">
      <c r="A1365" s="37">
        <v>44279</v>
      </c>
      <c r="B1365" s="47">
        <v>6.01</v>
      </c>
      <c r="C1365" s="47"/>
      <c r="D1365" s="47">
        <v>16.27</v>
      </c>
      <c r="E1365" s="47"/>
      <c r="F1365" s="47">
        <v>6.08</v>
      </c>
      <c r="H1365" s="12">
        <v>30</v>
      </c>
      <c r="I1365" s="1">
        <v>50</v>
      </c>
      <c r="J1365" s="2">
        <f t="shared" si="263"/>
        <v>13.766192672864536</v>
      </c>
      <c r="K1365" s="2">
        <f t="shared" si="264"/>
        <v>27.912959188032946</v>
      </c>
      <c r="L1365" s="2">
        <f t="shared" si="265"/>
        <v>15.45535935775766</v>
      </c>
      <c r="N1365" s="51"/>
      <c r="O1365" s="51"/>
      <c r="P1365" s="51"/>
      <c r="Q1365" s="2"/>
      <c r="R1365" s="2"/>
      <c r="S1365" s="2"/>
      <c r="T1365" s="2"/>
      <c r="U1365" s="2"/>
      <c r="V1365" s="48"/>
      <c r="W1365" s="2"/>
    </row>
    <row r="1366" spans="1:23" hidden="1" x14ac:dyDescent="0.3">
      <c r="A1366" s="37">
        <v>44280</v>
      </c>
      <c r="B1366" s="47">
        <v>9.15</v>
      </c>
      <c r="C1366" s="47"/>
      <c r="D1366" s="47">
        <v>24.09</v>
      </c>
      <c r="E1366" s="47"/>
      <c r="F1366" s="47">
        <v>11.84</v>
      </c>
      <c r="H1366" s="12">
        <v>30</v>
      </c>
      <c r="I1366" s="1">
        <v>50</v>
      </c>
      <c r="J1366" s="2">
        <f t="shared" si="263"/>
        <v>13.743737429897783</v>
      </c>
      <c r="K1366" s="2">
        <f t="shared" si="264"/>
        <v>27.938762296841233</v>
      </c>
      <c r="L1366" s="2">
        <f t="shared" si="265"/>
        <v>15.444978647097759</v>
      </c>
      <c r="N1366" s="51"/>
      <c r="O1366" s="51"/>
      <c r="P1366" s="51"/>
      <c r="Q1366" s="2"/>
      <c r="R1366" s="2"/>
      <c r="S1366" s="2"/>
      <c r="T1366" s="2"/>
      <c r="U1366" s="2"/>
      <c r="V1366" s="48"/>
      <c r="W1366" s="2"/>
    </row>
    <row r="1367" spans="1:23" hidden="1" x14ac:dyDescent="0.3">
      <c r="A1367" s="37">
        <v>44281</v>
      </c>
      <c r="B1367" s="47">
        <v>10.11</v>
      </c>
      <c r="C1367" s="47"/>
      <c r="D1367" s="47">
        <v>18.89</v>
      </c>
      <c r="E1367" s="47"/>
      <c r="F1367" s="47">
        <v>10.47</v>
      </c>
      <c r="H1367" s="12">
        <v>30</v>
      </c>
      <c r="I1367" s="1">
        <v>50</v>
      </c>
      <c r="J1367" s="2">
        <f t="shared" si="263"/>
        <v>13.738085255984739</v>
      </c>
      <c r="K1367" s="2">
        <f t="shared" si="264"/>
        <v>27.915380482120714</v>
      </c>
      <c r="L1367" s="2">
        <f t="shared" si="265"/>
        <v>15.436323824762734</v>
      </c>
      <c r="N1367" s="51"/>
      <c r="O1367" s="51"/>
      <c r="P1367" s="51"/>
      <c r="Q1367" s="2"/>
      <c r="R1367" s="2"/>
      <c r="S1367" s="2"/>
      <c r="T1367" s="2"/>
      <c r="U1367" s="2"/>
      <c r="V1367" s="48"/>
      <c r="W1367" s="2"/>
    </row>
    <row r="1368" spans="1:23" hidden="1" x14ac:dyDescent="0.3">
      <c r="A1368" s="37">
        <v>44282</v>
      </c>
      <c r="B1368" s="47">
        <v>11.42</v>
      </c>
      <c r="C1368" s="47"/>
      <c r="D1368" s="47">
        <v>18.75</v>
      </c>
      <c r="E1368" s="47"/>
      <c r="F1368" s="47">
        <v>14.27</v>
      </c>
      <c r="H1368" s="12">
        <v>30</v>
      </c>
      <c r="I1368" s="1">
        <v>50</v>
      </c>
      <c r="J1368" s="2">
        <f t="shared" si="263"/>
        <v>13.713967608925914</v>
      </c>
      <c r="K1368" s="2">
        <f t="shared" si="264"/>
        <v>27.891758367476072</v>
      </c>
      <c r="L1368" s="2">
        <f t="shared" si="265"/>
        <v>15.43553702273228</v>
      </c>
      <c r="N1368" s="51"/>
      <c r="O1368" s="51"/>
      <c r="P1368" s="51"/>
      <c r="Q1368" s="2"/>
      <c r="R1368" s="2"/>
      <c r="S1368" s="2"/>
      <c r="T1368" s="2"/>
      <c r="U1368" s="2"/>
      <c r="V1368" s="48"/>
      <c r="W1368" s="2"/>
    </row>
    <row r="1369" spans="1:23" hidden="1" x14ac:dyDescent="0.3">
      <c r="A1369" s="37">
        <v>44283</v>
      </c>
      <c r="B1369" s="47">
        <v>13.2</v>
      </c>
      <c r="C1369" s="47"/>
      <c r="D1369" s="47">
        <v>22.31</v>
      </c>
      <c r="E1369" s="47"/>
      <c r="F1369" s="47">
        <v>13.93</v>
      </c>
      <c r="H1369" s="12">
        <v>30</v>
      </c>
      <c r="I1369" s="1">
        <v>50</v>
      </c>
      <c r="J1369" s="2">
        <f t="shared" si="263"/>
        <v>13.724351240639468</v>
      </c>
      <c r="K1369" s="2">
        <f t="shared" si="264"/>
        <v>27.90912950149669</v>
      </c>
      <c r="L1369" s="2">
        <f t="shared" si="265"/>
        <v>15.435435499889639</v>
      </c>
      <c r="N1369" s="51"/>
      <c r="O1369" s="51"/>
      <c r="P1369" s="51"/>
      <c r="Q1369" s="2"/>
      <c r="R1369" s="2"/>
      <c r="S1369" s="2"/>
      <c r="T1369" s="2"/>
      <c r="U1369" s="2"/>
      <c r="V1369" s="48"/>
      <c r="W1369" s="2"/>
    </row>
    <row r="1370" spans="1:23" hidden="1" x14ac:dyDescent="0.3">
      <c r="A1370" s="37">
        <v>44284</v>
      </c>
      <c r="B1370" s="47">
        <v>16.3</v>
      </c>
      <c r="C1370" s="47"/>
      <c r="D1370" s="47">
        <v>24.37</v>
      </c>
      <c r="E1370" s="47"/>
      <c r="F1370" s="47">
        <v>15.78</v>
      </c>
      <c r="H1370" s="12">
        <v>30</v>
      </c>
      <c r="I1370" s="1">
        <v>50</v>
      </c>
      <c r="J1370" s="2">
        <f t="shared" si="263"/>
        <v>13.739747660076812</v>
      </c>
      <c r="K1370" s="2">
        <f t="shared" si="264"/>
        <v>27.922686202527622</v>
      </c>
      <c r="L1370" s="2">
        <f t="shared" si="265"/>
        <v>15.448201997351568</v>
      </c>
      <c r="N1370" s="51"/>
      <c r="O1370" s="51"/>
      <c r="P1370" s="51"/>
      <c r="Q1370" s="2"/>
      <c r="R1370" s="2"/>
      <c r="S1370" s="2"/>
      <c r="T1370" s="2"/>
      <c r="U1370" s="2"/>
      <c r="V1370" s="48"/>
      <c r="W1370" s="2"/>
    </row>
    <row r="1371" spans="1:23" hidden="1" x14ac:dyDescent="0.3">
      <c r="A1371" s="37">
        <v>44285</v>
      </c>
      <c r="B1371" s="47">
        <v>15.98</v>
      </c>
      <c r="C1371" s="47"/>
      <c r="D1371" s="47">
        <v>16.2</v>
      </c>
      <c r="E1371" s="47"/>
      <c r="F1371" s="47">
        <v>16.309999999999999</v>
      </c>
      <c r="H1371" s="12">
        <v>30</v>
      </c>
      <c r="I1371" s="1">
        <v>50</v>
      </c>
      <c r="J1371" s="2">
        <f t="shared" si="263"/>
        <v>13.712330780281414</v>
      </c>
      <c r="K1371" s="2">
        <f t="shared" si="264"/>
        <v>27.895675893249273</v>
      </c>
      <c r="L1371" s="2">
        <f t="shared" si="265"/>
        <v>15.420283215625682</v>
      </c>
      <c r="N1371" s="51"/>
      <c r="O1371" s="51"/>
      <c r="P1371" s="51"/>
      <c r="Q1371" s="2"/>
      <c r="R1371" s="2"/>
      <c r="S1371" s="2"/>
      <c r="T1371" s="2"/>
      <c r="U1371" s="2"/>
      <c r="V1371" s="48"/>
      <c r="W1371" s="2"/>
    </row>
    <row r="1372" spans="1:23" hidden="1" x14ac:dyDescent="0.3">
      <c r="A1372" s="37">
        <v>44286</v>
      </c>
      <c r="B1372" s="47">
        <v>15.5</v>
      </c>
      <c r="C1372" s="47"/>
      <c r="D1372" s="47">
        <v>24.24</v>
      </c>
      <c r="E1372" s="47"/>
      <c r="F1372" s="47">
        <v>13.68</v>
      </c>
      <c r="H1372" s="12">
        <v>30</v>
      </c>
      <c r="I1372" s="1">
        <v>50</v>
      </c>
      <c r="J1372" s="2">
        <f t="shared" si="263"/>
        <v>13.689057122992411</v>
      </c>
      <c r="K1372" s="2">
        <f t="shared" si="264"/>
        <v>27.885959398403912</v>
      </c>
      <c r="L1372" s="2">
        <f>AVERAGE(F976:F1372)</f>
        <v>15.393303520194207</v>
      </c>
      <c r="N1372" s="51"/>
      <c r="O1372" s="51"/>
      <c r="P1372" s="51"/>
      <c r="Q1372" s="2"/>
      <c r="R1372" s="2"/>
      <c r="S1372" s="2"/>
      <c r="T1372" s="2"/>
      <c r="U1372" s="2"/>
      <c r="V1372" s="48"/>
      <c r="W1372" s="2"/>
    </row>
    <row r="1373" spans="1:23" hidden="1" x14ac:dyDescent="0.3">
      <c r="A1373" s="56">
        <v>44287.993055555555</v>
      </c>
      <c r="B1373" s="47">
        <v>14.19</v>
      </c>
      <c r="C1373" s="47"/>
      <c r="D1373" s="47">
        <v>15.94</v>
      </c>
      <c r="E1373" s="47"/>
      <c r="F1373" s="47">
        <v>12.54</v>
      </c>
      <c r="H1373" s="12">
        <v>30</v>
      </c>
      <c r="I1373" s="1">
        <v>50</v>
      </c>
      <c r="J1373" s="2">
        <f t="shared" si="263"/>
        <v>13.66230520483384</v>
      </c>
      <c r="K1373" s="2">
        <f t="shared" si="264"/>
        <v>27.875108882939998</v>
      </c>
      <c r="L1373" s="2">
        <f>AVERAGE(F977:F1373)</f>
        <v>15.364496413595221</v>
      </c>
      <c r="N1373" s="51"/>
      <c r="O1373" s="51"/>
      <c r="P1373" s="51"/>
      <c r="Q1373" s="2"/>
      <c r="R1373" s="2"/>
      <c r="S1373" s="2"/>
      <c r="T1373" s="2"/>
      <c r="U1373" s="2"/>
      <c r="V1373" s="48"/>
      <c r="W1373" s="2"/>
    </row>
    <row r="1374" spans="1:23" hidden="1" x14ac:dyDescent="0.3">
      <c r="A1374" s="56">
        <v>44288.993055555555</v>
      </c>
      <c r="B1374" s="47">
        <v>8.5500000000000007</v>
      </c>
      <c r="C1374" s="47"/>
      <c r="D1374" s="47">
        <v>12.05</v>
      </c>
      <c r="E1374" s="47"/>
      <c r="F1374" s="47">
        <v>10.199999999999999</v>
      </c>
      <c r="H1374" s="12">
        <v>30</v>
      </c>
      <c r="I1374" s="1">
        <v>50</v>
      </c>
      <c r="J1374" s="2">
        <f t="shared" si="263"/>
        <v>13.639364028363252</v>
      </c>
      <c r="K1374" s="2">
        <f t="shared" si="264"/>
        <v>27.845830532424532</v>
      </c>
      <c r="L1374" s="2">
        <f t="shared" ref="L1374:L1401" si="266">AVERAGE(F978:F1374)</f>
        <v>15.343988799382023</v>
      </c>
      <c r="N1374" s="51"/>
      <c r="O1374" s="51"/>
      <c r="P1374" s="51"/>
      <c r="Q1374" s="2"/>
      <c r="R1374" s="2"/>
      <c r="S1374" s="2"/>
      <c r="T1374" s="2"/>
      <c r="U1374" s="2"/>
      <c r="V1374" s="48"/>
      <c r="W1374" s="2"/>
    </row>
    <row r="1375" spans="1:23" hidden="1" x14ac:dyDescent="0.3">
      <c r="A1375" s="56">
        <v>44289.993055555555</v>
      </c>
      <c r="B1375" s="47">
        <v>10.29</v>
      </c>
      <c r="C1375" s="47"/>
      <c r="D1375" s="47">
        <v>11.79</v>
      </c>
      <c r="E1375" s="47"/>
      <c r="F1375" s="47">
        <v>9.85</v>
      </c>
      <c r="H1375" s="12">
        <v>30</v>
      </c>
      <c r="I1375" s="1">
        <v>50</v>
      </c>
      <c r="J1375" s="2">
        <f t="shared" si="263"/>
        <v>13.605578862122842</v>
      </c>
      <c r="K1375" s="2">
        <f t="shared" si="264"/>
        <v>27.585469707682261</v>
      </c>
      <c r="L1375" s="2">
        <f t="shared" si="266"/>
        <v>15.308709611564764</v>
      </c>
      <c r="N1375" s="51"/>
      <c r="O1375" s="51"/>
      <c r="P1375" s="51"/>
      <c r="Q1375" s="2"/>
      <c r="R1375" s="2"/>
      <c r="S1375" s="2"/>
      <c r="T1375" s="2"/>
      <c r="U1375" s="2"/>
      <c r="V1375" s="48"/>
      <c r="W1375" s="2"/>
    </row>
    <row r="1376" spans="1:23" hidden="1" x14ac:dyDescent="0.3">
      <c r="A1376" s="56">
        <v>44290.993055555555</v>
      </c>
      <c r="B1376" s="47">
        <v>9.5</v>
      </c>
      <c r="C1376" s="47"/>
      <c r="D1376" s="47">
        <v>15.84</v>
      </c>
      <c r="E1376" s="47"/>
      <c r="F1376" s="47">
        <v>9.3699999999999992</v>
      </c>
      <c r="H1376" s="12">
        <v>30</v>
      </c>
      <c r="I1376" s="1">
        <v>50</v>
      </c>
      <c r="J1376" s="2">
        <f t="shared" si="263"/>
        <v>13.562458657519263</v>
      </c>
      <c r="K1376" s="2">
        <f t="shared" si="264"/>
        <v>27.562737748919382</v>
      </c>
      <c r="L1376" s="2">
        <f t="shared" si="266"/>
        <v>15.268506565879484</v>
      </c>
      <c r="N1376" s="51"/>
      <c r="O1376" s="51"/>
      <c r="P1376" s="51"/>
      <c r="Q1376" s="2"/>
      <c r="R1376" s="2"/>
      <c r="S1376" s="2"/>
      <c r="T1376" s="2"/>
      <c r="U1376" s="2"/>
      <c r="V1376" s="48"/>
      <c r="W1376" s="2"/>
    </row>
    <row r="1377" spans="1:23" hidden="1" x14ac:dyDescent="0.3">
      <c r="A1377" s="56">
        <v>44291.993055555555</v>
      </c>
      <c r="B1377" s="47">
        <v>18.579999999999998</v>
      </c>
      <c r="C1377" s="47"/>
      <c r="D1377" s="47">
        <v>17.940000000000001</v>
      </c>
      <c r="E1377" s="47"/>
      <c r="F1377" s="47">
        <v>18.420000000000002</v>
      </c>
      <c r="H1377" s="12">
        <v>30</v>
      </c>
      <c r="I1377" s="1">
        <v>50</v>
      </c>
      <c r="J1377" s="2">
        <f t="shared" si="263"/>
        <v>13.565476560332561</v>
      </c>
      <c r="K1377" s="2">
        <f t="shared" si="264"/>
        <v>27.573974862321446</v>
      </c>
      <c r="L1377" s="2">
        <f t="shared" si="266"/>
        <v>15.27741519532111</v>
      </c>
      <c r="N1377" s="51"/>
      <c r="O1377" s="51"/>
      <c r="P1377" s="51"/>
      <c r="Q1377" s="2"/>
      <c r="R1377" s="2"/>
      <c r="S1377" s="2"/>
      <c r="T1377" s="2"/>
      <c r="U1377" s="2"/>
      <c r="V1377" s="48"/>
      <c r="W1377" s="2"/>
    </row>
    <row r="1378" spans="1:23" hidden="1" x14ac:dyDescent="0.3">
      <c r="A1378" s="56">
        <v>44292.993055555555</v>
      </c>
      <c r="B1378" s="47">
        <v>25.28</v>
      </c>
      <c r="C1378" s="47"/>
      <c r="D1378" s="47">
        <v>11.17</v>
      </c>
      <c r="E1378" s="47"/>
      <c r="F1378" s="47">
        <v>12.47</v>
      </c>
      <c r="H1378" s="12">
        <v>30</v>
      </c>
      <c r="I1378" s="1">
        <v>50</v>
      </c>
      <c r="J1378" s="2">
        <f t="shared" si="263"/>
        <v>13.59468372145788</v>
      </c>
      <c r="K1378" s="2">
        <f t="shared" si="264"/>
        <v>27.573330532424539</v>
      </c>
      <c r="L1378" s="2">
        <f t="shared" si="266"/>
        <v>15.275765449128217</v>
      </c>
      <c r="N1378" s="51"/>
      <c r="O1378" s="51"/>
      <c r="P1378" s="51"/>
      <c r="Q1378" s="2"/>
      <c r="R1378" s="2"/>
      <c r="S1378" s="2"/>
      <c r="T1378" s="2"/>
      <c r="U1378" s="2"/>
      <c r="V1378" s="48"/>
      <c r="W1378" s="2"/>
    </row>
    <row r="1379" spans="1:23" hidden="1" x14ac:dyDescent="0.3">
      <c r="A1379" s="56">
        <v>44293.993055555555</v>
      </c>
      <c r="B1379" s="47">
        <v>26.2484705882353</v>
      </c>
      <c r="C1379" s="47"/>
      <c r="D1379" s="47">
        <v>9.94</v>
      </c>
      <c r="E1379" s="47"/>
      <c r="F1379" s="47">
        <v>9.6199999999999992</v>
      </c>
      <c r="H1379" s="12">
        <v>30</v>
      </c>
      <c r="I1379" s="1">
        <v>50</v>
      </c>
      <c r="J1379" s="2">
        <f t="shared" si="263"/>
        <v>13.642838377693776</v>
      </c>
      <c r="K1379" s="2">
        <f t="shared" si="264"/>
        <v>27.494876924177113</v>
      </c>
      <c r="L1379" s="2">
        <f t="shared" si="266"/>
        <v>15.27962331714852</v>
      </c>
      <c r="N1379" s="51"/>
      <c r="O1379" s="51"/>
      <c r="P1379" s="51"/>
      <c r="Q1379" s="2"/>
      <c r="R1379" s="2"/>
      <c r="S1379" s="2"/>
      <c r="T1379" s="2"/>
      <c r="U1379" s="2"/>
      <c r="V1379" s="48"/>
      <c r="W1379" s="2"/>
    </row>
    <row r="1380" spans="1:23" hidden="1" x14ac:dyDescent="0.3">
      <c r="A1380" s="56">
        <v>44294.993055555555</v>
      </c>
      <c r="B1380" s="47">
        <v>16.75</v>
      </c>
      <c r="C1380" s="47"/>
      <c r="D1380" s="47">
        <v>4.92</v>
      </c>
      <c r="E1380" s="47"/>
      <c r="F1380" s="47">
        <v>2.52</v>
      </c>
      <c r="H1380" s="12">
        <v>30</v>
      </c>
      <c r="I1380" s="1">
        <v>50</v>
      </c>
      <c r="J1380" s="2">
        <f t="shared" si="263"/>
        <v>13.649667022195056</v>
      </c>
      <c r="K1380" s="2">
        <f t="shared" si="264"/>
        <v>27.469799604589486</v>
      </c>
      <c r="L1380" s="2">
        <f t="shared" si="266"/>
        <v>15.248201997351568</v>
      </c>
      <c r="N1380" s="51"/>
      <c r="O1380" s="51"/>
      <c r="P1380" s="51"/>
      <c r="Q1380" s="2"/>
      <c r="R1380" s="2"/>
      <c r="S1380" s="2"/>
      <c r="T1380" s="2"/>
      <c r="U1380" s="2"/>
      <c r="V1380" s="48"/>
      <c r="W1380" s="2"/>
    </row>
    <row r="1381" spans="1:23" hidden="1" x14ac:dyDescent="0.3">
      <c r="A1381" s="56">
        <v>44295.993055555555</v>
      </c>
      <c r="B1381" s="47">
        <v>12.05</v>
      </c>
      <c r="C1381" s="47"/>
      <c r="D1381" s="47">
        <v>37.18</v>
      </c>
      <c r="E1381" s="47"/>
      <c r="F1381" s="47">
        <v>10.73</v>
      </c>
      <c r="H1381" s="12">
        <v>30</v>
      </c>
      <c r="I1381" s="1">
        <v>50</v>
      </c>
      <c r="J1381" s="2">
        <f t="shared" si="263"/>
        <v>13.646060884087639</v>
      </c>
      <c r="K1381" s="2">
        <f t="shared" si="264"/>
        <v>27.534258367476085</v>
      </c>
      <c r="L1381" s="2">
        <f t="shared" si="266"/>
        <v>15.241806058265274</v>
      </c>
      <c r="N1381" s="51"/>
      <c r="O1381" s="51"/>
      <c r="P1381" s="51"/>
      <c r="Q1381" s="2"/>
      <c r="R1381" s="2"/>
      <c r="S1381" s="2"/>
      <c r="T1381" s="2"/>
      <c r="U1381" s="2"/>
      <c r="V1381" s="48"/>
      <c r="W1381" s="2"/>
    </row>
    <row r="1382" spans="1:23" hidden="1" x14ac:dyDescent="0.3">
      <c r="A1382" s="56">
        <v>44296.993055555555</v>
      </c>
      <c r="B1382" s="47">
        <v>16.670000000000002</v>
      </c>
      <c r="C1382" s="47"/>
      <c r="D1382" s="47">
        <v>23.43</v>
      </c>
      <c r="E1382" s="47"/>
      <c r="F1382" s="47">
        <v>14.24</v>
      </c>
      <c r="H1382" s="12">
        <v>30</v>
      </c>
      <c r="I1382" s="1">
        <v>50</v>
      </c>
      <c r="J1382" s="2">
        <f t="shared" si="263"/>
        <v>13.648823032425234</v>
      </c>
      <c r="K1382" s="2">
        <f t="shared" si="264"/>
        <v>27.559464553043096</v>
      </c>
      <c r="L1382" s="2">
        <f t="shared" si="266"/>
        <v>15.244394890752583</v>
      </c>
      <c r="N1382" s="51"/>
      <c r="O1382" s="51"/>
      <c r="P1382" s="51"/>
      <c r="Q1382" s="2"/>
      <c r="R1382" s="2"/>
      <c r="S1382" s="2"/>
      <c r="T1382" s="2"/>
      <c r="U1382" s="2"/>
      <c r="V1382" s="48"/>
      <c r="W1382" s="2"/>
    </row>
    <row r="1383" spans="1:23" hidden="1" x14ac:dyDescent="0.3">
      <c r="A1383" s="56">
        <v>44297.993055555555</v>
      </c>
      <c r="B1383" s="47">
        <v>14.86</v>
      </c>
      <c r="C1383" s="47"/>
      <c r="D1383" s="47">
        <v>24.35</v>
      </c>
      <c r="E1383" s="47"/>
      <c r="F1383" s="47">
        <v>14.75</v>
      </c>
      <c r="H1383" s="12">
        <v>30</v>
      </c>
      <c r="I1383" s="1">
        <v>50</v>
      </c>
      <c r="J1383" s="2">
        <f t="shared" si="263"/>
        <v>13.649487994062062</v>
      </c>
      <c r="K1383" s="2">
        <f t="shared" si="264"/>
        <v>27.591500635517324</v>
      </c>
      <c r="L1383" s="2">
        <f t="shared" si="266"/>
        <v>15.250486261310957</v>
      </c>
      <c r="N1383" s="51"/>
      <c r="O1383" s="51"/>
      <c r="P1383" s="51"/>
      <c r="Q1383" s="2"/>
      <c r="R1383" s="2"/>
      <c r="S1383" s="2"/>
      <c r="T1383" s="2"/>
      <c r="U1383" s="2"/>
      <c r="V1383" s="48"/>
      <c r="W1383" s="2"/>
    </row>
    <row r="1384" spans="1:23" hidden="1" x14ac:dyDescent="0.3">
      <c r="A1384" s="56">
        <v>44298.993055555555</v>
      </c>
      <c r="B1384" s="47">
        <v>16.62</v>
      </c>
      <c r="C1384" s="47"/>
      <c r="D1384" s="47">
        <v>40.58</v>
      </c>
      <c r="E1384" s="47"/>
      <c r="F1384" s="47">
        <v>11.54</v>
      </c>
      <c r="H1384" s="12">
        <v>30</v>
      </c>
      <c r="I1384" s="1">
        <v>50</v>
      </c>
      <c r="J1384" s="2">
        <f t="shared" si="263"/>
        <v>13.659181088691216</v>
      </c>
      <c r="K1384" s="2">
        <f t="shared" si="264"/>
        <v>27.658742903558561</v>
      </c>
      <c r="L1384" s="2">
        <f t="shared" si="266"/>
        <v>15.247339053189132</v>
      </c>
      <c r="N1384" s="51"/>
      <c r="O1384" s="51"/>
      <c r="P1384" s="51"/>
      <c r="Q1384" s="2"/>
      <c r="R1384" s="2"/>
      <c r="S1384" s="2"/>
      <c r="T1384" s="2"/>
      <c r="U1384" s="2"/>
      <c r="V1384" s="48"/>
      <c r="W1384" s="2"/>
    </row>
    <row r="1385" spans="1:23" hidden="1" x14ac:dyDescent="0.3">
      <c r="A1385" s="56">
        <v>44299.993055555555</v>
      </c>
      <c r="B1385" s="47">
        <v>16.87</v>
      </c>
      <c r="C1385" s="47"/>
      <c r="D1385" s="47">
        <v>20.11</v>
      </c>
      <c r="E1385" s="47"/>
      <c r="F1385" s="47">
        <v>9.84</v>
      </c>
      <c r="H1385" s="12">
        <v>30</v>
      </c>
      <c r="I1385" s="1">
        <v>50</v>
      </c>
      <c r="J1385" s="2">
        <f t="shared" si="263"/>
        <v>13.678746306082518</v>
      </c>
      <c r="K1385" s="2">
        <f t="shared" si="264"/>
        <v>27.677711975723515</v>
      </c>
      <c r="L1385" s="2">
        <f t="shared" si="266"/>
        <v>15.239597936437864</v>
      </c>
      <c r="N1385" s="51"/>
      <c r="O1385" s="51"/>
      <c r="P1385" s="51"/>
      <c r="Q1385" s="2"/>
      <c r="R1385" s="2"/>
      <c r="S1385" s="2"/>
      <c r="T1385" s="2"/>
      <c r="U1385" s="2"/>
      <c r="V1385" s="48"/>
      <c r="W1385" s="2"/>
    </row>
    <row r="1386" spans="1:23" hidden="1" x14ac:dyDescent="0.3">
      <c r="A1386" s="56">
        <v>44300.993055555555</v>
      </c>
      <c r="B1386" s="47">
        <v>16.96</v>
      </c>
      <c r="C1386" s="47"/>
      <c r="D1386" s="47">
        <v>96.41</v>
      </c>
      <c r="E1386" s="47"/>
      <c r="F1386" s="47">
        <v>16.95</v>
      </c>
      <c r="H1386" s="12">
        <v>30</v>
      </c>
      <c r="I1386" s="1">
        <v>50</v>
      </c>
      <c r="J1386" s="2">
        <f t="shared" si="263"/>
        <v>13.672198991504514</v>
      </c>
      <c r="K1386" s="2">
        <f t="shared" si="264"/>
        <v>27.880804759228667</v>
      </c>
      <c r="L1386" s="2">
        <f t="shared" si="266"/>
        <v>15.247161388214515</v>
      </c>
      <c r="N1386" s="51"/>
      <c r="O1386" s="51"/>
      <c r="P1386" s="51"/>
      <c r="Q1386" s="2"/>
      <c r="R1386" s="2"/>
      <c r="S1386" s="2"/>
      <c r="T1386" s="2"/>
      <c r="U1386" s="2"/>
      <c r="V1386" s="48"/>
      <c r="W1386" s="2"/>
    </row>
    <row r="1387" spans="1:23" hidden="1" x14ac:dyDescent="0.3">
      <c r="A1387" s="56">
        <v>44301.993055555555</v>
      </c>
      <c r="B1387" s="47">
        <v>18.02</v>
      </c>
      <c r="C1387" s="47"/>
      <c r="D1387" s="47">
        <v>71.64</v>
      </c>
      <c r="E1387" s="47"/>
      <c r="F1387" s="47">
        <v>31.81</v>
      </c>
      <c r="H1387" s="12">
        <v>30</v>
      </c>
      <c r="I1387" s="1">
        <v>50</v>
      </c>
      <c r="J1387" s="2">
        <f t="shared" si="263"/>
        <v>13.676521242143902</v>
      </c>
      <c r="K1387" s="2">
        <f t="shared" si="264"/>
        <v>27.999284140671964</v>
      </c>
      <c r="L1387" s="2">
        <f t="shared" si="266"/>
        <v>15.285207073493703</v>
      </c>
      <c r="N1387" s="51"/>
      <c r="O1387" s="51"/>
      <c r="P1387" s="51"/>
      <c r="Q1387" s="2"/>
      <c r="R1387" s="2"/>
      <c r="S1387" s="2"/>
      <c r="T1387" s="2"/>
      <c r="U1387" s="2"/>
      <c r="V1387" s="48"/>
      <c r="W1387" s="2"/>
    </row>
    <row r="1388" spans="1:23" hidden="1" x14ac:dyDescent="0.3">
      <c r="A1388" s="56">
        <v>44302.993055555555</v>
      </c>
      <c r="B1388" s="47">
        <v>25.07</v>
      </c>
      <c r="C1388" s="47"/>
      <c r="D1388" s="47">
        <v>51.17</v>
      </c>
      <c r="E1388" s="47"/>
      <c r="F1388" s="47">
        <v>26.78</v>
      </c>
      <c r="H1388" s="12">
        <v>30</v>
      </c>
      <c r="I1388" s="1">
        <v>50</v>
      </c>
      <c r="J1388" s="2">
        <f t="shared" si="263"/>
        <v>13.701278275391985</v>
      </c>
      <c r="K1388" s="2">
        <f t="shared" si="264"/>
        <v>28.091603728300832</v>
      </c>
      <c r="L1388" s="2">
        <f t="shared" si="266"/>
        <v>15.314307815079795</v>
      </c>
      <c r="N1388" s="51"/>
      <c r="O1388" s="51"/>
      <c r="P1388" s="51"/>
      <c r="Q1388" s="2"/>
      <c r="R1388" s="2"/>
      <c r="S1388" s="2"/>
      <c r="T1388" s="2"/>
      <c r="U1388" s="2"/>
      <c r="V1388" s="48"/>
      <c r="W1388" s="2"/>
    </row>
    <row r="1389" spans="1:23" hidden="1" x14ac:dyDescent="0.3">
      <c r="A1389" s="56">
        <v>44303.993055555555</v>
      </c>
      <c r="B1389" s="47">
        <v>12.31</v>
      </c>
      <c r="C1389" s="47"/>
      <c r="D1389" s="47">
        <v>9.91</v>
      </c>
      <c r="E1389" s="47"/>
      <c r="F1389" s="47">
        <v>10.42</v>
      </c>
      <c r="H1389" s="12">
        <v>30</v>
      </c>
      <c r="I1389" s="1">
        <v>50</v>
      </c>
      <c r="J1389" s="2">
        <f t="shared" si="263"/>
        <v>13.697748863627279</v>
      </c>
      <c r="K1389" s="2">
        <f t="shared" si="264"/>
        <v>28.090263522115261</v>
      </c>
      <c r="L1389" s="2">
        <f t="shared" si="266"/>
        <v>15.301948451910402</v>
      </c>
      <c r="N1389" s="51"/>
      <c r="O1389" s="51"/>
      <c r="P1389" s="51"/>
      <c r="Q1389" s="2"/>
      <c r="R1389" s="2"/>
      <c r="S1389" s="2"/>
      <c r="T1389" s="2"/>
      <c r="U1389" s="2"/>
      <c r="V1389" s="48"/>
      <c r="W1389" s="2"/>
    </row>
    <row r="1390" spans="1:23" hidden="1" x14ac:dyDescent="0.3">
      <c r="A1390" s="56">
        <v>44304.993055555555</v>
      </c>
      <c r="B1390" s="47">
        <v>10.47</v>
      </c>
      <c r="C1390" s="47"/>
      <c r="D1390" s="47">
        <v>11.75</v>
      </c>
      <c r="E1390" s="47"/>
      <c r="F1390" s="47">
        <v>10.09</v>
      </c>
      <c r="H1390" s="12">
        <v>30</v>
      </c>
      <c r="I1390" s="1">
        <v>50</v>
      </c>
      <c r="J1390" s="2">
        <f t="shared" si="263"/>
        <v>13.695447073345949</v>
      </c>
      <c r="K1390" s="2">
        <f t="shared" si="264"/>
        <v>28.078407852012173</v>
      </c>
      <c r="L1390" s="2">
        <f t="shared" si="266"/>
        <v>15.297099967061918</v>
      </c>
      <c r="N1390" s="51"/>
      <c r="O1390" s="51"/>
      <c r="P1390" s="51"/>
      <c r="Q1390" s="2"/>
      <c r="R1390" s="2"/>
      <c r="S1390" s="2"/>
      <c r="T1390" s="2"/>
      <c r="U1390" s="2"/>
      <c r="V1390" s="48"/>
      <c r="W1390" s="2"/>
    </row>
    <row r="1391" spans="1:23" hidden="1" x14ac:dyDescent="0.3">
      <c r="A1391" s="56">
        <v>44305.993055555555</v>
      </c>
      <c r="B1391" s="47">
        <v>11.06</v>
      </c>
      <c r="C1391" s="47"/>
      <c r="D1391" s="47">
        <v>34.96</v>
      </c>
      <c r="E1391" s="47"/>
      <c r="F1391" s="47">
        <v>11.41</v>
      </c>
      <c r="H1391" s="12">
        <v>30</v>
      </c>
      <c r="I1391" s="1">
        <v>50</v>
      </c>
      <c r="J1391" s="2">
        <f t="shared" si="263"/>
        <v>13.694193876415003</v>
      </c>
      <c r="K1391" s="2">
        <f t="shared" si="264"/>
        <v>28.109284140671967</v>
      </c>
      <c r="L1391" s="2">
        <f t="shared" si="266"/>
        <v>15.299347441809394</v>
      </c>
      <c r="N1391" s="51"/>
      <c r="O1391" s="51"/>
      <c r="P1391" s="51"/>
      <c r="Q1391" s="2"/>
      <c r="R1391" s="2"/>
      <c r="S1391" s="2"/>
      <c r="T1391" s="2"/>
      <c r="U1391" s="2"/>
      <c r="V1391" s="48"/>
      <c r="W1391" s="2"/>
    </row>
    <row r="1392" spans="1:23" hidden="1" x14ac:dyDescent="0.3">
      <c r="A1392" s="56">
        <v>44306.993055555555</v>
      </c>
      <c r="B1392" s="47">
        <v>12.33</v>
      </c>
      <c r="C1392" s="47"/>
      <c r="D1392" s="47">
        <v>55.52</v>
      </c>
      <c r="E1392" s="47"/>
      <c r="F1392" s="47">
        <v>12.57</v>
      </c>
      <c r="H1392" s="12">
        <v>30</v>
      </c>
      <c r="I1392" s="1">
        <v>50</v>
      </c>
      <c r="J1392" s="2">
        <f t="shared" si="263"/>
        <v>13.687569835494289</v>
      </c>
      <c r="K1392" s="2">
        <f t="shared" si="264"/>
        <v>28.113536717991554</v>
      </c>
      <c r="L1392" s="2">
        <f t="shared" si="266"/>
        <v>15.280206027667976</v>
      </c>
      <c r="N1392" s="51"/>
      <c r="O1392" s="51"/>
      <c r="P1392" s="51"/>
      <c r="Q1392" s="2"/>
      <c r="R1392" s="2"/>
      <c r="S1392" s="2"/>
      <c r="T1392" s="2"/>
      <c r="U1392" s="2"/>
      <c r="V1392" s="48"/>
      <c r="W1392" s="2"/>
    </row>
    <row r="1393" spans="1:23" hidden="1" x14ac:dyDescent="0.3">
      <c r="A1393" s="56">
        <v>44307.993055555555</v>
      </c>
      <c r="B1393" s="47">
        <v>15.77</v>
      </c>
      <c r="C1393" s="47"/>
      <c r="D1393" s="47">
        <v>33.979999999999997</v>
      </c>
      <c r="E1393" s="47"/>
      <c r="F1393" s="47">
        <v>16.32</v>
      </c>
      <c r="H1393" s="12">
        <v>30</v>
      </c>
      <c r="I1393" s="1">
        <v>50</v>
      </c>
      <c r="J1393" s="2">
        <f t="shared" si="263"/>
        <v>13.686725845724466</v>
      </c>
      <c r="K1393" s="2">
        <f t="shared" si="264"/>
        <v>27.918820223146188</v>
      </c>
      <c r="L1393" s="2">
        <f t="shared" si="266"/>
        <v>15.267175724637671</v>
      </c>
      <c r="N1393" s="51"/>
      <c r="O1393" s="51"/>
      <c r="P1393" s="51"/>
      <c r="Q1393" s="2"/>
      <c r="R1393" s="2"/>
      <c r="S1393" s="2"/>
      <c r="T1393" s="2"/>
      <c r="U1393" s="2"/>
      <c r="V1393" s="48"/>
      <c r="W1393" s="2"/>
    </row>
    <row r="1394" spans="1:23" hidden="1" x14ac:dyDescent="0.3">
      <c r="A1394" s="56">
        <v>44308.993055555555</v>
      </c>
      <c r="B1394" s="47">
        <v>12.71</v>
      </c>
      <c r="C1394" s="47"/>
      <c r="D1394" s="47">
        <v>56.98</v>
      </c>
      <c r="E1394" s="47"/>
      <c r="F1394" s="47">
        <v>15.08</v>
      </c>
      <c r="H1394" s="12">
        <v>30</v>
      </c>
      <c r="I1394" s="1">
        <v>50</v>
      </c>
      <c r="J1394" s="2">
        <f t="shared" si="263"/>
        <v>13.640971370021143</v>
      </c>
      <c r="K1394" s="2">
        <f t="shared" si="264"/>
        <v>27.959670738610107</v>
      </c>
      <c r="L1394" s="2">
        <f t="shared" si="266"/>
        <v>15.226190876152822</v>
      </c>
      <c r="N1394" s="51"/>
      <c r="O1394" s="51"/>
      <c r="P1394" s="51"/>
      <c r="Q1394" s="2"/>
      <c r="R1394" s="2"/>
      <c r="S1394" s="2"/>
      <c r="T1394" s="2"/>
      <c r="U1394" s="2"/>
      <c r="V1394" s="48"/>
      <c r="W1394" s="2"/>
    </row>
    <row r="1395" spans="1:23" hidden="1" x14ac:dyDescent="0.3">
      <c r="A1395" s="56">
        <v>44309.993055555555</v>
      </c>
      <c r="B1395" s="47">
        <v>15.28</v>
      </c>
      <c r="C1395" s="47"/>
      <c r="D1395" s="47">
        <v>58.32</v>
      </c>
      <c r="E1395" s="47"/>
      <c r="F1395" s="47">
        <v>17.93</v>
      </c>
      <c r="H1395" s="12">
        <v>30</v>
      </c>
      <c r="I1395" s="1">
        <v>50</v>
      </c>
      <c r="J1395" s="2">
        <f t="shared" si="263"/>
        <v>13.623631216568455</v>
      </c>
      <c r="K1395" s="2">
        <f t="shared" si="264"/>
        <v>28.022273831393601</v>
      </c>
      <c r="L1395" s="2">
        <f t="shared" si="266"/>
        <v>15.202983805445752</v>
      </c>
      <c r="N1395" s="51"/>
      <c r="O1395" s="51"/>
      <c r="P1395" s="51"/>
      <c r="Q1395" s="2"/>
      <c r="R1395" s="2"/>
      <c r="S1395" s="2"/>
      <c r="T1395" s="2"/>
      <c r="U1395" s="2"/>
      <c r="V1395" s="48"/>
      <c r="W1395" s="2"/>
    </row>
    <row r="1396" spans="1:23" hidden="1" x14ac:dyDescent="0.3">
      <c r="A1396" s="56">
        <v>44310.993055555555</v>
      </c>
      <c r="B1396" s="47">
        <v>24.36</v>
      </c>
      <c r="C1396" s="47"/>
      <c r="D1396" s="47">
        <v>21.95</v>
      </c>
      <c r="E1396" s="47"/>
      <c r="F1396" s="47">
        <v>17.7</v>
      </c>
      <c r="H1396" s="12">
        <v>30</v>
      </c>
      <c r="I1396" s="1">
        <v>50</v>
      </c>
      <c r="J1396" s="2">
        <f t="shared" si="263"/>
        <v>13.636725845724465</v>
      </c>
      <c r="K1396" s="2">
        <f t="shared" si="264"/>
        <v>28.027608882940001</v>
      </c>
      <c r="L1396" s="2">
        <f t="shared" si="266"/>
        <v>15.195761583223529</v>
      </c>
      <c r="N1396" s="51"/>
      <c r="O1396" s="51"/>
      <c r="P1396" s="51"/>
      <c r="Q1396" s="2"/>
      <c r="R1396" s="2"/>
      <c r="S1396" s="2"/>
      <c r="T1396" s="2"/>
      <c r="U1396" s="2"/>
      <c r="V1396" s="48"/>
      <c r="W1396" s="2"/>
    </row>
    <row r="1397" spans="1:23" hidden="1" x14ac:dyDescent="0.3">
      <c r="A1397" s="56">
        <v>44311.993055555555</v>
      </c>
      <c r="B1397" s="47">
        <v>19.64</v>
      </c>
      <c r="C1397" s="47"/>
      <c r="D1397" s="47">
        <v>21.01</v>
      </c>
      <c r="E1397" s="47"/>
      <c r="F1397" s="47">
        <v>17.8</v>
      </c>
      <c r="H1397" s="12">
        <v>30</v>
      </c>
      <c r="I1397" s="1">
        <v>50</v>
      </c>
      <c r="J1397" s="2">
        <f t="shared" si="263"/>
        <v>13.634603083576131</v>
      </c>
      <c r="K1397" s="2">
        <f t="shared" si="264"/>
        <v>28.035830532424541</v>
      </c>
      <c r="L1397" s="2">
        <f t="shared" si="266"/>
        <v>15.194726229688177</v>
      </c>
      <c r="N1397" s="51"/>
      <c r="O1397" s="51"/>
      <c r="P1397" s="51"/>
      <c r="Q1397" s="2"/>
      <c r="R1397" s="2"/>
      <c r="S1397" s="2"/>
      <c r="T1397" s="2"/>
      <c r="U1397" s="2"/>
      <c r="V1397" s="48"/>
      <c r="W1397" s="2"/>
    </row>
    <row r="1398" spans="1:23" hidden="1" x14ac:dyDescent="0.3">
      <c r="A1398" s="56">
        <v>44312.993055555555</v>
      </c>
      <c r="B1398" s="47">
        <v>19.5</v>
      </c>
      <c r="C1398" s="47"/>
      <c r="D1398" s="47">
        <v>23.85</v>
      </c>
      <c r="E1398" s="47"/>
      <c r="F1398" s="47">
        <v>18.149999999999999</v>
      </c>
      <c r="H1398" s="12">
        <v>30</v>
      </c>
      <c r="I1398" s="1">
        <v>50</v>
      </c>
      <c r="J1398" s="2">
        <f t="shared" ref="J1398:J1402" si="267">AVERAGE(B1002:B1398)</f>
        <v>13.649565830811905</v>
      </c>
      <c r="K1398" s="2">
        <f t="shared" ref="K1398:K1402" si="268">AVERAGE(D1002:D1398)</f>
        <v>28.009284140671962</v>
      </c>
      <c r="L1398" s="2">
        <f t="shared" si="266"/>
        <v>15.191468653930603</v>
      </c>
      <c r="N1398" s="51"/>
      <c r="O1398" s="51"/>
      <c r="P1398" s="51"/>
      <c r="Q1398" s="2"/>
      <c r="R1398" s="2"/>
      <c r="S1398" s="2"/>
      <c r="T1398" s="2"/>
      <c r="U1398" s="2"/>
      <c r="V1398" s="48"/>
      <c r="W1398" s="2"/>
    </row>
    <row r="1399" spans="1:23" hidden="1" x14ac:dyDescent="0.3">
      <c r="A1399" s="56">
        <v>44313.993055555555</v>
      </c>
      <c r="B1399" s="47">
        <v>16.91</v>
      </c>
      <c r="C1399" s="47"/>
      <c r="D1399" s="47">
        <v>21.71</v>
      </c>
      <c r="E1399" s="47"/>
      <c r="F1399" s="47">
        <v>14.41</v>
      </c>
      <c r="H1399" s="12">
        <v>30</v>
      </c>
      <c r="I1399" s="1">
        <v>50</v>
      </c>
      <c r="J1399" s="2">
        <f t="shared" si="267"/>
        <v>13.672652565505786</v>
      </c>
      <c r="K1399" s="2">
        <f t="shared" si="268"/>
        <v>28.037351150981237</v>
      </c>
      <c r="L1399" s="2">
        <f t="shared" si="266"/>
        <v>15.204877744839692</v>
      </c>
      <c r="N1399" s="51"/>
      <c r="O1399" s="51"/>
      <c r="P1399" s="51"/>
      <c r="Q1399" s="2"/>
      <c r="R1399" s="2"/>
      <c r="S1399" s="2"/>
      <c r="T1399" s="2"/>
      <c r="U1399" s="2"/>
      <c r="V1399" s="48"/>
      <c r="W1399" s="2"/>
    </row>
    <row r="1400" spans="1:23" hidden="1" x14ac:dyDescent="0.3">
      <c r="A1400" s="56">
        <v>44314.993055555555</v>
      </c>
      <c r="B1400" s="47">
        <v>15.02</v>
      </c>
      <c r="C1400" s="47"/>
      <c r="D1400" s="47">
        <v>32.479999999999997</v>
      </c>
      <c r="E1400" s="47"/>
      <c r="F1400" s="47">
        <v>12.52</v>
      </c>
      <c r="H1400" s="12">
        <v>30</v>
      </c>
      <c r="I1400" s="1">
        <v>50</v>
      </c>
      <c r="J1400" s="2">
        <f t="shared" si="267"/>
        <v>13.681963789995583</v>
      </c>
      <c r="K1400" s="2">
        <f t="shared" si="268"/>
        <v>28.082480016960613</v>
      </c>
      <c r="L1400" s="2">
        <f t="shared" si="266"/>
        <v>15.193135320597266</v>
      </c>
      <c r="N1400" s="51"/>
      <c r="O1400" s="51"/>
      <c r="P1400" s="51"/>
      <c r="Q1400" s="2"/>
      <c r="R1400" s="2"/>
      <c r="S1400" s="2"/>
      <c r="T1400" s="2"/>
      <c r="U1400" s="2"/>
      <c r="V1400" s="48"/>
      <c r="W1400" s="2"/>
    </row>
    <row r="1401" spans="1:23" hidden="1" x14ac:dyDescent="0.3">
      <c r="A1401" s="56">
        <v>44315.993055555555</v>
      </c>
      <c r="B1401" s="47">
        <v>16.829999999999998</v>
      </c>
      <c r="C1401" s="47"/>
      <c r="D1401" s="47">
        <v>28.59</v>
      </c>
      <c r="E1401" s="47"/>
      <c r="F1401" s="47">
        <v>13.13</v>
      </c>
      <c r="H1401" s="12">
        <v>30</v>
      </c>
      <c r="I1401" s="1">
        <v>50</v>
      </c>
      <c r="J1401" s="2">
        <f t="shared" si="267"/>
        <v>13.684973994077216</v>
      </c>
      <c r="K1401" s="2">
        <f t="shared" si="268"/>
        <v>28.101449089125563</v>
      </c>
      <c r="L1401" s="2">
        <f t="shared" si="266"/>
        <v>15.186039361001308</v>
      </c>
      <c r="N1401" s="51"/>
      <c r="O1401" s="51"/>
      <c r="P1401" s="51"/>
      <c r="Q1401" s="2"/>
      <c r="R1401" s="2"/>
      <c r="S1401" s="2"/>
      <c r="T1401" s="2"/>
      <c r="U1401" s="2"/>
      <c r="V1401" s="48"/>
      <c r="W1401" s="2"/>
    </row>
    <row r="1402" spans="1:23" hidden="1" x14ac:dyDescent="0.3">
      <c r="A1402" s="56">
        <v>44316.993055555555</v>
      </c>
      <c r="B1402" s="47">
        <v>21.04</v>
      </c>
      <c r="C1402" s="47"/>
      <c r="D1402" s="47">
        <v>28.46</v>
      </c>
      <c r="E1402" s="47"/>
      <c r="F1402" s="47">
        <v>13.82</v>
      </c>
      <c r="H1402" s="12">
        <v>30</v>
      </c>
      <c r="I1402" s="1">
        <v>50</v>
      </c>
      <c r="J1402" s="2">
        <f t="shared" si="267"/>
        <v>13.719744402240483</v>
      </c>
      <c r="K1402" s="2">
        <f t="shared" si="268"/>
        <v>28.13485115098123</v>
      </c>
      <c r="L1402" s="2">
        <f>AVERAGE(F1006:F1402)</f>
        <v>15.187049462011407</v>
      </c>
      <c r="N1402" s="51"/>
      <c r="O1402" s="51"/>
      <c r="P1402" s="51"/>
      <c r="Q1402" s="2"/>
      <c r="R1402" s="2"/>
      <c r="S1402" s="2"/>
      <c r="T1402" s="2"/>
      <c r="U1402" s="2"/>
      <c r="V1402" s="48"/>
      <c r="W1402" s="2"/>
    </row>
    <row r="1403" spans="1:23" hidden="1" x14ac:dyDescent="0.3">
      <c r="A1403" s="56">
        <v>44317</v>
      </c>
      <c r="B1403" s="47">
        <v>12.65</v>
      </c>
      <c r="C1403" s="47"/>
      <c r="D1403" s="47">
        <v>20.350000000000001</v>
      </c>
      <c r="E1403" s="47"/>
      <c r="F1403" s="47">
        <v>12.78</v>
      </c>
      <c r="H1403" s="12">
        <v>30</v>
      </c>
      <c r="I1403" s="1">
        <v>50</v>
      </c>
      <c r="J1403" s="2">
        <f t="shared" ref="J1403:J1434" si="269">AVERAGE(B1008:B1403)</f>
        <v>13.74514016797511</v>
      </c>
      <c r="K1403" s="2">
        <f t="shared" ref="K1403:K1434" si="270">AVERAGE(D1008:D1403)</f>
        <v>28.066465753438546</v>
      </c>
      <c r="L1403" s="2">
        <f t="shared" ref="L1403:L1432" si="271">AVERAGE(F1008:F1403)</f>
        <v>15.202231865712703</v>
      </c>
      <c r="N1403" s="51"/>
      <c r="O1403" s="51"/>
      <c r="P1403" s="51"/>
      <c r="Q1403" s="2"/>
      <c r="R1403" s="2"/>
      <c r="S1403" s="2"/>
      <c r="T1403" s="2"/>
      <c r="U1403" s="2"/>
      <c r="V1403" s="48"/>
      <c r="W1403" s="2"/>
    </row>
    <row r="1404" spans="1:23" hidden="1" x14ac:dyDescent="0.3">
      <c r="A1404" s="56">
        <v>44318</v>
      </c>
      <c r="B1404" s="47">
        <v>17.87</v>
      </c>
      <c r="C1404" s="47"/>
      <c r="D1404" s="47">
        <v>19.190000000000001</v>
      </c>
      <c r="E1404" s="47"/>
      <c r="F1404" s="47">
        <v>12.78</v>
      </c>
      <c r="H1404" s="12">
        <v>30</v>
      </c>
      <c r="I1404" s="1">
        <v>50</v>
      </c>
      <c r="J1404" s="2">
        <f t="shared" si="269"/>
        <v>13.746521242143908</v>
      </c>
      <c r="K1404" s="2">
        <f t="shared" si="270"/>
        <v>28.067163427857153</v>
      </c>
      <c r="L1404" s="2">
        <f t="shared" si="271"/>
        <v>15.190890093560803</v>
      </c>
      <c r="N1404" s="51"/>
      <c r="O1404" s="51"/>
      <c r="P1404" s="51"/>
      <c r="Q1404" s="2"/>
      <c r="R1404" s="2"/>
      <c r="S1404" s="2"/>
      <c r="T1404" s="2"/>
      <c r="U1404" s="2"/>
      <c r="V1404" s="48"/>
      <c r="W1404" s="2"/>
    </row>
    <row r="1405" spans="1:23" hidden="1" x14ac:dyDescent="0.3">
      <c r="A1405" s="56">
        <v>44319</v>
      </c>
      <c r="B1405" s="47">
        <v>10.32</v>
      </c>
      <c r="C1405" s="47"/>
      <c r="D1405" s="47">
        <v>27.57</v>
      </c>
      <c r="E1405" s="47"/>
      <c r="F1405" s="47">
        <v>11.01</v>
      </c>
      <c r="H1405" s="12">
        <v>30</v>
      </c>
      <c r="I1405" s="1">
        <v>50</v>
      </c>
      <c r="J1405" s="2">
        <f t="shared" si="269"/>
        <v>13.734705385366413</v>
      </c>
      <c r="K1405" s="2">
        <f t="shared" si="270"/>
        <v>28.101582032508315</v>
      </c>
      <c r="L1405" s="2">
        <f t="shared" si="271"/>
        <v>15.174535663181057</v>
      </c>
      <c r="N1405" s="51"/>
      <c r="O1405" s="51"/>
      <c r="P1405" s="51"/>
      <c r="Q1405" s="2"/>
      <c r="R1405" s="2"/>
      <c r="S1405" s="2"/>
      <c r="T1405" s="2"/>
      <c r="U1405" s="2"/>
      <c r="V1405" s="48"/>
      <c r="W1405" s="2"/>
    </row>
    <row r="1406" spans="1:23" hidden="1" x14ac:dyDescent="0.3">
      <c r="A1406" s="56">
        <v>44320</v>
      </c>
      <c r="B1406" s="47">
        <v>10.029999999999999</v>
      </c>
      <c r="C1406" s="47"/>
      <c r="D1406" s="47">
        <v>24.82</v>
      </c>
      <c r="E1406" s="47"/>
      <c r="F1406" s="47">
        <v>16.239999999999998</v>
      </c>
      <c r="H1406" s="12">
        <v>30</v>
      </c>
      <c r="I1406" s="1">
        <v>50</v>
      </c>
      <c r="J1406" s="2">
        <f t="shared" si="269"/>
        <v>13.741406152629839</v>
      </c>
      <c r="K1406" s="2">
        <f t="shared" si="270"/>
        <v>28.116207355505729</v>
      </c>
      <c r="L1406" s="2">
        <f t="shared" si="271"/>
        <v>15.185067308750677</v>
      </c>
      <c r="N1406" s="51"/>
      <c r="O1406" s="51"/>
      <c r="P1406" s="51"/>
      <c r="Q1406" s="2"/>
      <c r="R1406" s="2"/>
      <c r="S1406" s="2"/>
      <c r="T1406" s="2"/>
      <c r="U1406" s="2"/>
      <c r="V1406" s="48"/>
      <c r="W1406" s="2"/>
    </row>
    <row r="1407" spans="1:23" hidden="1" x14ac:dyDescent="0.3">
      <c r="A1407" s="56">
        <v>44321</v>
      </c>
      <c r="B1407" s="47">
        <v>9.83</v>
      </c>
      <c r="C1407" s="47"/>
      <c r="D1407" s="47">
        <v>10.65</v>
      </c>
      <c r="E1407" s="47"/>
      <c r="F1407" s="47">
        <v>10.16</v>
      </c>
      <c r="H1407" s="12">
        <v>30</v>
      </c>
      <c r="I1407" s="1">
        <v>50</v>
      </c>
      <c r="J1407" s="2">
        <f t="shared" si="269"/>
        <v>13.731892086133675</v>
      </c>
      <c r="K1407" s="2">
        <f t="shared" si="270"/>
        <v>28.097809422689188</v>
      </c>
      <c r="L1407" s="2">
        <f t="shared" si="271"/>
        <v>15.15838376444688</v>
      </c>
      <c r="N1407" s="51"/>
      <c r="O1407" s="51"/>
      <c r="P1407" s="51"/>
      <c r="Q1407" s="2"/>
      <c r="R1407" s="2"/>
      <c r="S1407" s="2"/>
      <c r="T1407" s="2"/>
      <c r="U1407" s="2"/>
      <c r="V1407" s="48"/>
      <c r="W1407" s="2"/>
    </row>
    <row r="1408" spans="1:23" hidden="1" x14ac:dyDescent="0.3">
      <c r="A1408" s="56">
        <v>44322</v>
      </c>
      <c r="B1408" s="47">
        <v>12.41</v>
      </c>
      <c r="C1408" s="47"/>
      <c r="D1408" s="47">
        <v>12.19</v>
      </c>
      <c r="E1408" s="47"/>
      <c r="F1408" s="47">
        <v>8.91</v>
      </c>
      <c r="H1408" s="12">
        <v>30</v>
      </c>
      <c r="I1408" s="1">
        <v>50</v>
      </c>
      <c r="J1408" s="2">
        <f t="shared" si="269"/>
        <v>13.708874183320376</v>
      </c>
      <c r="K1408" s="2">
        <f t="shared" si="270"/>
        <v>28.019566528632346</v>
      </c>
      <c r="L1408" s="2">
        <f t="shared" si="271"/>
        <v>15.124333131535485</v>
      </c>
      <c r="N1408" s="51"/>
      <c r="O1408" s="51"/>
      <c r="P1408" s="51"/>
      <c r="Q1408" s="2"/>
      <c r="R1408" s="2"/>
      <c r="S1408" s="2"/>
      <c r="T1408" s="2"/>
      <c r="U1408" s="2"/>
      <c r="V1408" s="48"/>
      <c r="W1408" s="2"/>
    </row>
    <row r="1409" spans="1:23" hidden="1" x14ac:dyDescent="0.3">
      <c r="A1409" s="56">
        <v>44323</v>
      </c>
      <c r="B1409" s="47">
        <v>10.45</v>
      </c>
      <c r="C1409" s="47"/>
      <c r="D1409" s="47">
        <v>11.306434782608694</v>
      </c>
      <c r="E1409" s="47"/>
      <c r="F1409" s="47">
        <v>8.56</v>
      </c>
      <c r="H1409" s="12">
        <v>30</v>
      </c>
      <c r="I1409" s="1">
        <v>50</v>
      </c>
      <c r="J1409" s="2">
        <f t="shared" si="269"/>
        <v>13.702736075903495</v>
      </c>
      <c r="K1409" s="2">
        <f t="shared" si="270"/>
        <v>27.898161967347097</v>
      </c>
      <c r="L1409" s="2">
        <f t="shared" si="271"/>
        <v>15.103396422674729</v>
      </c>
      <c r="N1409" s="51"/>
      <c r="O1409" s="51"/>
      <c r="P1409" s="51"/>
      <c r="Q1409" s="2"/>
      <c r="R1409" s="2"/>
      <c r="S1409" s="2"/>
      <c r="T1409" s="2"/>
      <c r="U1409" s="2"/>
      <c r="V1409" s="48"/>
      <c r="W1409" s="2"/>
    </row>
    <row r="1410" spans="1:23" hidden="1" x14ac:dyDescent="0.3">
      <c r="A1410" s="56">
        <v>44324</v>
      </c>
      <c r="B1410" s="47">
        <v>9.1</v>
      </c>
      <c r="C1410" s="47"/>
      <c r="D1410" s="47">
        <v>13.76</v>
      </c>
      <c r="E1410" s="47"/>
      <c r="F1410" s="47">
        <v>9.74</v>
      </c>
      <c r="H1410" s="12">
        <v>30</v>
      </c>
      <c r="I1410" s="1">
        <v>50</v>
      </c>
      <c r="J1410" s="2">
        <f t="shared" si="269"/>
        <v>13.694014848282015</v>
      </c>
      <c r="K1410" s="2">
        <f t="shared" si="270"/>
        <v>27.900590907915571</v>
      </c>
      <c r="L1410" s="2">
        <f t="shared" si="271"/>
        <v>15.091776169510171</v>
      </c>
      <c r="N1410" s="51"/>
      <c r="O1410" s="51"/>
      <c r="P1410" s="51"/>
      <c r="Q1410" s="2"/>
      <c r="R1410" s="2"/>
      <c r="S1410" s="2"/>
      <c r="T1410" s="2"/>
      <c r="U1410" s="2"/>
      <c r="V1410" s="48"/>
      <c r="W1410" s="2"/>
    </row>
    <row r="1411" spans="1:23" hidden="1" x14ac:dyDescent="0.3">
      <c r="A1411" s="56">
        <v>44325</v>
      </c>
      <c r="B1411" s="47">
        <v>16.46</v>
      </c>
      <c r="C1411" s="47"/>
      <c r="D1411" s="47">
        <v>18.96</v>
      </c>
      <c r="E1411" s="47"/>
      <c r="F1411" s="47">
        <v>14.51</v>
      </c>
      <c r="H1411" s="12">
        <v>30</v>
      </c>
      <c r="I1411" s="1">
        <v>50</v>
      </c>
      <c r="J1411" s="2">
        <f t="shared" si="269"/>
        <v>13.701636331657973</v>
      </c>
      <c r="K1411" s="2">
        <f t="shared" si="270"/>
        <v>27.908394525486628</v>
      </c>
      <c r="L1411" s="2">
        <f t="shared" si="271"/>
        <v>15.09030781507979</v>
      </c>
      <c r="N1411" s="51"/>
      <c r="O1411" s="51"/>
      <c r="P1411" s="51"/>
      <c r="Q1411" s="2"/>
      <c r="R1411" s="2"/>
      <c r="S1411" s="2"/>
      <c r="T1411" s="2"/>
      <c r="U1411" s="2"/>
      <c r="V1411" s="48"/>
      <c r="W1411" s="2"/>
    </row>
    <row r="1412" spans="1:23" hidden="1" x14ac:dyDescent="0.3">
      <c r="A1412" s="56">
        <v>44326</v>
      </c>
      <c r="B1412" s="47">
        <v>9.81</v>
      </c>
      <c r="C1412" s="47"/>
      <c r="D1412" s="47">
        <v>67.67</v>
      </c>
      <c r="E1412" s="47"/>
      <c r="F1412" s="47">
        <v>14.14</v>
      </c>
      <c r="H1412" s="12">
        <v>30</v>
      </c>
      <c r="I1412" s="1">
        <v>50</v>
      </c>
      <c r="J1412" s="2">
        <f t="shared" si="269"/>
        <v>13.690255257489175</v>
      </c>
      <c r="K1412" s="2">
        <f t="shared" si="270"/>
        <v>28.048911321352261</v>
      </c>
      <c r="L1412" s="2">
        <f t="shared" si="271"/>
        <v>15.086890093560802</v>
      </c>
      <c r="N1412" s="51"/>
      <c r="O1412" s="51"/>
      <c r="P1412" s="51"/>
      <c r="Q1412" s="2"/>
      <c r="R1412" s="2"/>
      <c r="S1412" s="2"/>
      <c r="T1412" s="2"/>
      <c r="U1412" s="2"/>
      <c r="V1412" s="48"/>
      <c r="W1412" s="2"/>
    </row>
    <row r="1413" spans="1:23" hidden="1" x14ac:dyDescent="0.3">
      <c r="A1413" s="56">
        <v>44327</v>
      </c>
      <c r="B1413" s="47">
        <v>10.34</v>
      </c>
      <c r="C1413" s="47"/>
      <c r="D1413" s="47">
        <v>30.78</v>
      </c>
      <c r="E1413" s="47"/>
      <c r="F1413" s="47">
        <v>13.21</v>
      </c>
      <c r="H1413" s="12">
        <v>30</v>
      </c>
      <c r="I1413" s="1">
        <v>50</v>
      </c>
      <c r="J1413" s="2">
        <f t="shared" si="269"/>
        <v>13.692659349560786</v>
      </c>
      <c r="K1413" s="2">
        <f t="shared" si="270"/>
        <v>28.087438453135206</v>
      </c>
      <c r="L1413" s="2">
        <f t="shared" si="271"/>
        <v>15.092763511282321</v>
      </c>
      <c r="N1413" s="51"/>
      <c r="O1413" s="51"/>
      <c r="P1413" s="51"/>
      <c r="Q1413" s="2"/>
      <c r="R1413" s="2"/>
      <c r="S1413" s="2"/>
      <c r="T1413" s="2"/>
      <c r="U1413" s="2"/>
      <c r="V1413" s="48"/>
      <c r="W1413" s="2"/>
    </row>
    <row r="1414" spans="1:23" hidden="1" x14ac:dyDescent="0.3">
      <c r="A1414" s="56">
        <v>44328</v>
      </c>
      <c r="B1414" s="47">
        <v>17.59</v>
      </c>
      <c r="C1414" s="47"/>
      <c r="D1414" s="47">
        <v>32.075948275862075</v>
      </c>
      <c r="E1414" s="47"/>
      <c r="F1414" s="47">
        <v>17.579999999999998</v>
      </c>
      <c r="H1414" s="12">
        <v>30</v>
      </c>
      <c r="I1414" s="1">
        <v>50</v>
      </c>
      <c r="J1414" s="2">
        <f t="shared" si="269"/>
        <v>13.690101804803755</v>
      </c>
      <c r="K1414" s="2">
        <f t="shared" si="270"/>
        <v>28.084663125682653</v>
      </c>
      <c r="L1414" s="2">
        <f t="shared" si="271"/>
        <v>15.0662318657127</v>
      </c>
      <c r="N1414" s="51"/>
      <c r="O1414" s="51"/>
      <c r="P1414" s="51"/>
      <c r="Q1414" s="2"/>
      <c r="R1414" s="2"/>
      <c r="S1414" s="2"/>
      <c r="T1414" s="2"/>
      <c r="U1414" s="2"/>
      <c r="V1414" s="48"/>
      <c r="W1414" s="2"/>
    </row>
    <row r="1415" spans="1:23" hidden="1" x14ac:dyDescent="0.3">
      <c r="A1415" s="56">
        <v>44329</v>
      </c>
      <c r="B1415" s="47">
        <v>14.49</v>
      </c>
      <c r="C1415" s="47"/>
      <c r="D1415" s="47">
        <v>51.02</v>
      </c>
      <c r="E1415" s="47"/>
      <c r="F1415" s="47">
        <v>16.89</v>
      </c>
      <c r="H1415" s="12">
        <v>30</v>
      </c>
      <c r="I1415" s="1">
        <v>50</v>
      </c>
      <c r="J1415" s="2">
        <f t="shared" si="269"/>
        <v>13.686291063115775</v>
      </c>
      <c r="K1415" s="2">
        <f t="shared" si="270"/>
        <v>28.150864676070256</v>
      </c>
      <c r="L1415" s="2">
        <f t="shared" si="271"/>
        <v>15.068560979636752</v>
      </c>
      <c r="N1415" s="51"/>
      <c r="O1415" s="51"/>
      <c r="P1415" s="51"/>
      <c r="Q1415" s="2"/>
      <c r="R1415" s="2"/>
      <c r="S1415" s="2"/>
      <c r="T1415" s="2"/>
      <c r="U1415" s="2"/>
      <c r="V1415" s="48"/>
      <c r="W1415" s="2"/>
    </row>
    <row r="1416" spans="1:23" hidden="1" x14ac:dyDescent="0.3">
      <c r="A1416" s="56">
        <v>44330</v>
      </c>
      <c r="B1416" s="47">
        <v>9.7100000000000009</v>
      </c>
      <c r="C1416" s="47"/>
      <c r="D1416" s="47">
        <v>33.93</v>
      </c>
      <c r="E1416" s="47"/>
      <c r="F1416" s="47">
        <v>13.69</v>
      </c>
      <c r="H1416" s="12">
        <v>30</v>
      </c>
      <c r="I1416" s="1">
        <v>50</v>
      </c>
      <c r="J1416" s="2">
        <f t="shared" si="269"/>
        <v>13.666904873857462</v>
      </c>
      <c r="K1416" s="2">
        <f t="shared" si="270"/>
        <v>28.179934443512114</v>
      </c>
      <c r="L1416" s="2">
        <f t="shared" si="271"/>
        <v>15.063244523940547</v>
      </c>
      <c r="N1416" s="51"/>
      <c r="O1416" s="51"/>
      <c r="P1416" s="51"/>
      <c r="Q1416" s="2"/>
      <c r="R1416" s="2"/>
      <c r="S1416" s="2"/>
      <c r="T1416" s="2"/>
      <c r="U1416" s="2"/>
      <c r="V1416" s="48"/>
      <c r="W1416" s="2"/>
    </row>
    <row r="1417" spans="1:23" hidden="1" x14ac:dyDescent="0.3">
      <c r="A1417" s="56">
        <v>44331</v>
      </c>
      <c r="B1417" s="47">
        <v>9.98</v>
      </c>
      <c r="C1417" s="47"/>
      <c r="D1417" s="47">
        <v>30.49</v>
      </c>
      <c r="E1417" s="47"/>
      <c r="F1417" s="47">
        <v>13.81</v>
      </c>
      <c r="H1417" s="12">
        <v>30</v>
      </c>
      <c r="I1417" s="1">
        <v>50</v>
      </c>
      <c r="J1417" s="2">
        <f t="shared" si="269"/>
        <v>13.652761651351067</v>
      </c>
      <c r="K1417" s="2">
        <f t="shared" si="270"/>
        <v>28.183112738085754</v>
      </c>
      <c r="L1417" s="2">
        <f t="shared" si="271"/>
        <v>15.055041992294978</v>
      </c>
      <c r="N1417" s="51"/>
      <c r="O1417" s="51"/>
      <c r="P1417" s="51"/>
      <c r="Q1417" s="2"/>
      <c r="R1417" s="2"/>
      <c r="S1417" s="2"/>
      <c r="T1417" s="2"/>
      <c r="U1417" s="2"/>
      <c r="V1417" s="48"/>
      <c r="W1417" s="2"/>
    </row>
    <row r="1418" spans="1:23" hidden="1" x14ac:dyDescent="0.3">
      <c r="A1418" s="56">
        <v>44332</v>
      </c>
      <c r="B1418" s="47">
        <v>8.7100000000000009</v>
      </c>
      <c r="C1418" s="47"/>
      <c r="D1418" s="47">
        <v>26.99</v>
      </c>
      <c r="E1418" s="47"/>
      <c r="F1418" s="47">
        <v>9.7100000000000009</v>
      </c>
      <c r="H1418" s="12">
        <v>30</v>
      </c>
      <c r="I1418" s="1">
        <v>50</v>
      </c>
      <c r="J1418" s="2">
        <f t="shared" si="269"/>
        <v>13.632761651351068</v>
      </c>
      <c r="K1418" s="2">
        <f t="shared" si="270"/>
        <v>28.095128241961724</v>
      </c>
      <c r="L1418" s="2">
        <f t="shared" si="271"/>
        <v>15.023573637864597</v>
      </c>
      <c r="N1418" s="51"/>
      <c r="O1418" s="51"/>
      <c r="P1418" s="51"/>
      <c r="Q1418" s="2"/>
      <c r="R1418" s="2"/>
      <c r="S1418" s="2"/>
      <c r="T1418" s="2"/>
      <c r="U1418" s="2"/>
      <c r="V1418" s="48"/>
      <c r="W1418" s="2"/>
    </row>
    <row r="1419" spans="1:23" hidden="1" x14ac:dyDescent="0.3">
      <c r="A1419" s="56">
        <v>44333</v>
      </c>
      <c r="B1419" s="47">
        <v>12.11</v>
      </c>
      <c r="C1419" s="47"/>
      <c r="D1419" s="47">
        <v>33.136136363636339</v>
      </c>
      <c r="E1419" s="47"/>
      <c r="F1419" s="47">
        <v>13.53</v>
      </c>
      <c r="H1419" s="12">
        <v>30</v>
      </c>
      <c r="I1419" s="1">
        <v>50</v>
      </c>
      <c r="J1419" s="2">
        <f t="shared" si="269"/>
        <v>13.620408710174598</v>
      </c>
      <c r="K1419" s="2">
        <f t="shared" si="270"/>
        <v>27.918580790704972</v>
      </c>
      <c r="L1419" s="2">
        <f t="shared" si="271"/>
        <v>15.006991359383585</v>
      </c>
      <c r="N1419" s="51"/>
      <c r="O1419" s="51"/>
      <c r="P1419" s="51"/>
      <c r="Q1419" s="2"/>
      <c r="R1419" s="2"/>
      <c r="S1419" s="2"/>
      <c r="T1419" s="2"/>
      <c r="U1419" s="2"/>
      <c r="V1419" s="48"/>
      <c r="W1419" s="2"/>
    </row>
    <row r="1420" spans="1:23" hidden="1" x14ac:dyDescent="0.3">
      <c r="A1420" s="56">
        <v>44334</v>
      </c>
      <c r="B1420" s="47">
        <v>8.763148148148149</v>
      </c>
      <c r="C1420" s="47"/>
      <c r="D1420" s="47">
        <v>25.13</v>
      </c>
      <c r="E1420" s="47"/>
      <c r="F1420" s="47">
        <v>11.48</v>
      </c>
      <c r="H1420" s="12">
        <v>30</v>
      </c>
      <c r="I1420" s="1">
        <v>50</v>
      </c>
      <c r="J1420" s="2">
        <f t="shared" si="269"/>
        <v>13.607219830758096</v>
      </c>
      <c r="K1420" s="2">
        <f t="shared" si="270"/>
        <v>27.807857276493085</v>
      </c>
      <c r="L1420" s="2">
        <f t="shared" si="271"/>
        <v>14.990105283434218</v>
      </c>
      <c r="N1420" s="51"/>
      <c r="O1420" s="51"/>
      <c r="P1420" s="51"/>
      <c r="Q1420" s="2"/>
      <c r="R1420" s="2"/>
      <c r="S1420" s="2"/>
      <c r="T1420" s="2"/>
      <c r="U1420" s="2"/>
      <c r="V1420" s="48"/>
      <c r="W1420" s="2"/>
    </row>
    <row r="1421" spans="1:23" hidden="1" x14ac:dyDescent="0.3">
      <c r="A1421" s="56">
        <v>44335</v>
      </c>
      <c r="B1421" s="47">
        <v>9.0716788321167936</v>
      </c>
      <c r="C1421" s="47"/>
      <c r="D1421" s="47">
        <v>46.86</v>
      </c>
      <c r="E1421" s="47"/>
      <c r="F1421" s="47">
        <v>13.16</v>
      </c>
      <c r="H1421" s="12">
        <v>30</v>
      </c>
      <c r="I1421" s="1">
        <v>50</v>
      </c>
      <c r="J1421" s="2">
        <f t="shared" si="269"/>
        <v>13.597863510635634</v>
      </c>
      <c r="K1421" s="2">
        <f t="shared" si="270"/>
        <v>27.80705624290135</v>
      </c>
      <c r="L1421" s="2">
        <f t="shared" si="271"/>
        <v>14.99256097963675</v>
      </c>
      <c r="N1421" s="51"/>
      <c r="O1421" s="51"/>
      <c r="P1421" s="51"/>
      <c r="Q1421" s="2"/>
      <c r="R1421" s="2"/>
      <c r="S1421" s="2"/>
      <c r="T1421" s="2"/>
      <c r="U1421" s="2"/>
      <c r="V1421" s="48"/>
      <c r="W1421" s="2"/>
    </row>
    <row r="1422" spans="1:23" hidden="1" x14ac:dyDescent="0.3">
      <c r="A1422" s="56">
        <v>44336</v>
      </c>
      <c r="B1422" s="47">
        <v>10.7</v>
      </c>
      <c r="C1422" s="47"/>
      <c r="D1422" s="47">
        <v>50.35</v>
      </c>
      <c r="E1422" s="47"/>
      <c r="F1422" s="47">
        <v>13.62</v>
      </c>
      <c r="H1422" s="12">
        <v>30</v>
      </c>
      <c r="I1422" s="1">
        <v>50</v>
      </c>
      <c r="J1422" s="2">
        <f t="shared" si="269"/>
        <v>13.579423612937422</v>
      </c>
      <c r="K1422" s="2">
        <f t="shared" si="270"/>
        <v>27.879071746777321</v>
      </c>
      <c r="L1422" s="2">
        <f t="shared" si="271"/>
        <v>14.99101667583928</v>
      </c>
      <c r="N1422" s="51"/>
      <c r="O1422" s="51"/>
      <c r="P1422" s="51"/>
      <c r="Q1422" s="2"/>
      <c r="R1422" s="2"/>
      <c r="S1422" s="2"/>
      <c r="T1422" s="2"/>
      <c r="U1422" s="2"/>
      <c r="V1422" s="48"/>
      <c r="W1422" s="2"/>
    </row>
    <row r="1423" spans="1:23" hidden="1" x14ac:dyDescent="0.3">
      <c r="A1423" s="56">
        <v>44337</v>
      </c>
      <c r="B1423" s="47">
        <v>19.38</v>
      </c>
      <c r="C1423" s="47"/>
      <c r="D1423" s="47">
        <v>27.06</v>
      </c>
      <c r="E1423" s="47"/>
      <c r="F1423" s="47">
        <v>15.83</v>
      </c>
      <c r="H1423" s="12">
        <v>30</v>
      </c>
      <c r="I1423" s="1">
        <v>50</v>
      </c>
      <c r="J1423" s="2">
        <f t="shared" si="269"/>
        <v>13.601367346952767</v>
      </c>
      <c r="K1423" s="2">
        <f t="shared" si="270"/>
        <v>27.737908956079647</v>
      </c>
      <c r="L1423" s="2">
        <f t="shared" si="271"/>
        <v>14.979320473307631</v>
      </c>
      <c r="N1423" s="51"/>
      <c r="O1423" s="51"/>
      <c r="P1423" s="51"/>
      <c r="Q1423" s="2"/>
      <c r="R1423" s="2"/>
      <c r="S1423" s="2"/>
      <c r="T1423" s="2"/>
      <c r="U1423" s="2"/>
      <c r="V1423" s="48"/>
      <c r="W1423" s="2"/>
    </row>
    <row r="1424" spans="1:23" hidden="1" x14ac:dyDescent="0.3">
      <c r="A1424" s="56">
        <v>44338</v>
      </c>
      <c r="B1424" s="47">
        <v>15.18</v>
      </c>
      <c r="C1424" s="47"/>
      <c r="D1424" s="47">
        <v>11.95</v>
      </c>
      <c r="E1424" s="47"/>
      <c r="F1424" s="47">
        <v>10.56</v>
      </c>
      <c r="H1424" s="12">
        <v>30</v>
      </c>
      <c r="I1424" s="1">
        <v>50</v>
      </c>
      <c r="J1424" s="2">
        <f t="shared" si="269"/>
        <v>13.615126937745606</v>
      </c>
      <c r="K1424" s="2">
        <f t="shared" si="270"/>
        <v>27.537624718353548</v>
      </c>
      <c r="L1424" s="2">
        <f t="shared" si="271"/>
        <v>14.961168574573456</v>
      </c>
      <c r="N1424" s="51"/>
      <c r="O1424" s="51"/>
      <c r="P1424" s="51"/>
      <c r="Q1424" s="2"/>
      <c r="R1424" s="2"/>
      <c r="S1424" s="2"/>
      <c r="T1424" s="2"/>
      <c r="U1424" s="2"/>
      <c r="V1424" s="48"/>
      <c r="W1424" s="2"/>
    </row>
    <row r="1425" spans="1:23" hidden="1" x14ac:dyDescent="0.3">
      <c r="A1425" s="56">
        <v>44339</v>
      </c>
      <c r="B1425" s="47">
        <v>11.47</v>
      </c>
      <c r="C1425" s="47"/>
      <c r="D1425" s="47">
        <v>16.66</v>
      </c>
      <c r="E1425" s="47"/>
      <c r="F1425" s="47">
        <v>10.45</v>
      </c>
      <c r="H1425" s="12">
        <v>30</v>
      </c>
      <c r="I1425" s="1">
        <v>50</v>
      </c>
      <c r="J1425" s="2">
        <f t="shared" si="269"/>
        <v>13.617710057950211</v>
      </c>
      <c r="K1425" s="2">
        <f t="shared" si="270"/>
        <v>27.433826268741143</v>
      </c>
      <c r="L1425" s="2">
        <f t="shared" si="271"/>
        <v>14.944636929003837</v>
      </c>
      <c r="N1425" s="51"/>
      <c r="O1425" s="51"/>
      <c r="P1425" s="51"/>
      <c r="Q1425" s="2"/>
      <c r="R1425" s="2"/>
      <c r="S1425" s="2"/>
      <c r="T1425" s="2"/>
      <c r="U1425" s="2"/>
      <c r="V1425" s="48"/>
      <c r="W1425" s="2"/>
    </row>
    <row r="1426" spans="1:23" hidden="1" x14ac:dyDescent="0.3">
      <c r="A1426" s="56">
        <v>44340</v>
      </c>
      <c r="B1426" s="47">
        <v>11.64</v>
      </c>
      <c r="C1426" s="47"/>
      <c r="D1426" s="47">
        <v>18.46</v>
      </c>
      <c r="E1426" s="47"/>
      <c r="F1426" s="47">
        <v>11.68</v>
      </c>
      <c r="H1426" s="12">
        <v>30</v>
      </c>
      <c r="I1426" s="1">
        <v>50</v>
      </c>
      <c r="J1426" s="2">
        <f t="shared" si="269"/>
        <v>13.609244584804431</v>
      </c>
      <c r="K1426" s="2">
        <f t="shared" si="270"/>
        <v>27.325635054270851</v>
      </c>
      <c r="L1426" s="2">
        <f t="shared" si="271"/>
        <v>14.923320473307635</v>
      </c>
      <c r="N1426" s="51"/>
      <c r="O1426" s="51"/>
      <c r="P1426" s="51"/>
      <c r="Q1426" s="2"/>
      <c r="R1426" s="2"/>
      <c r="S1426" s="2"/>
      <c r="T1426" s="2"/>
      <c r="U1426" s="2"/>
      <c r="V1426" s="48"/>
      <c r="W1426" s="2"/>
    </row>
    <row r="1427" spans="1:23" hidden="1" x14ac:dyDescent="0.3">
      <c r="A1427" s="56">
        <v>44341</v>
      </c>
      <c r="B1427" s="47">
        <v>5.4610909090909079</v>
      </c>
      <c r="C1427" s="47"/>
      <c r="D1427" s="47">
        <v>27.329818181818215</v>
      </c>
      <c r="E1427" s="47"/>
      <c r="F1427" s="47">
        <v>6.4151724137931012</v>
      </c>
      <c r="H1427" s="12">
        <v>30</v>
      </c>
      <c r="I1427" s="1">
        <v>50</v>
      </c>
      <c r="J1427" s="2">
        <f t="shared" si="269"/>
        <v>13.56594814211668</v>
      </c>
      <c r="K1427" s="2">
        <f t="shared" si="270"/>
        <v>27.1044201141722</v>
      </c>
      <c r="L1427" s="2">
        <f t="shared" si="271"/>
        <v>14.863561416127363</v>
      </c>
      <c r="N1427" s="51"/>
      <c r="O1427" s="51"/>
      <c r="P1427" s="51"/>
      <c r="Q1427" s="2"/>
      <c r="R1427" s="2"/>
      <c r="S1427" s="2"/>
      <c r="T1427" s="2"/>
      <c r="U1427" s="2"/>
      <c r="V1427" s="48"/>
      <c r="W1427" s="2"/>
    </row>
    <row r="1428" spans="1:23" hidden="1" x14ac:dyDescent="0.3">
      <c r="A1428" s="56">
        <v>44342</v>
      </c>
      <c r="B1428" s="47">
        <v>10.94</v>
      </c>
      <c r="C1428" s="47"/>
      <c r="D1428" s="47">
        <v>31.88</v>
      </c>
      <c r="E1428" s="47"/>
      <c r="F1428" s="47">
        <v>13.76</v>
      </c>
      <c r="H1428" s="12">
        <v>30</v>
      </c>
      <c r="I1428" s="1">
        <v>50</v>
      </c>
      <c r="J1428" s="2">
        <f t="shared" si="269"/>
        <v>13.540833052602615</v>
      </c>
      <c r="K1428" s="2">
        <f t="shared" si="270"/>
        <v>27.002378770502943</v>
      </c>
      <c r="L1428" s="2">
        <f t="shared" si="271"/>
        <v>14.840270276886859</v>
      </c>
      <c r="N1428" s="51"/>
      <c r="O1428" s="51"/>
      <c r="P1428" s="51"/>
      <c r="Q1428" s="2"/>
      <c r="R1428" s="2"/>
      <c r="S1428" s="2"/>
      <c r="T1428" s="2"/>
      <c r="U1428" s="2"/>
      <c r="V1428" s="48"/>
      <c r="W1428" s="2"/>
    </row>
    <row r="1429" spans="1:23" hidden="1" x14ac:dyDescent="0.3">
      <c r="A1429" s="56">
        <v>44343</v>
      </c>
      <c r="B1429" s="47">
        <v>7.94</v>
      </c>
      <c r="C1429" s="47"/>
      <c r="D1429" s="47">
        <v>37.46</v>
      </c>
      <c r="E1429" s="47"/>
      <c r="F1429" s="47">
        <v>13.07</v>
      </c>
      <c r="H1429" s="12">
        <v>30</v>
      </c>
      <c r="I1429" s="1">
        <v>50</v>
      </c>
      <c r="J1429" s="2">
        <f t="shared" si="269"/>
        <v>13.502418730351971</v>
      </c>
      <c r="K1429" s="2">
        <f t="shared" si="270"/>
        <v>26.865453705903459</v>
      </c>
      <c r="L1429" s="2">
        <f t="shared" si="271"/>
        <v>14.798827238912176</v>
      </c>
      <c r="N1429" s="51"/>
      <c r="O1429" s="51"/>
      <c r="P1429" s="51"/>
      <c r="Q1429" s="2"/>
      <c r="R1429" s="2"/>
      <c r="S1429" s="2"/>
      <c r="T1429" s="2"/>
      <c r="U1429" s="2"/>
      <c r="V1429" s="48"/>
      <c r="W1429" s="2"/>
    </row>
    <row r="1430" spans="1:23" hidden="1" x14ac:dyDescent="0.3">
      <c r="A1430" s="56">
        <v>44344</v>
      </c>
      <c r="B1430" s="47">
        <v>9.86</v>
      </c>
      <c r="C1430" s="47"/>
      <c r="D1430" s="47">
        <v>27.56</v>
      </c>
      <c r="E1430" s="47"/>
      <c r="F1430" s="47">
        <v>14.02</v>
      </c>
      <c r="H1430" s="12">
        <v>30</v>
      </c>
      <c r="I1430" s="1">
        <v>50</v>
      </c>
      <c r="J1430" s="2">
        <f t="shared" si="269"/>
        <v>13.483441748254785</v>
      </c>
      <c r="K1430" s="2">
        <f t="shared" si="270"/>
        <v>26.883205643887951</v>
      </c>
      <c r="L1430" s="2">
        <f t="shared" si="271"/>
        <v>14.776219643975466</v>
      </c>
      <c r="N1430" s="51"/>
      <c r="O1430" s="51"/>
      <c r="P1430" s="51"/>
      <c r="Q1430" s="2"/>
      <c r="R1430" s="2"/>
      <c r="S1430" s="2"/>
      <c r="T1430" s="2"/>
      <c r="U1430" s="2"/>
      <c r="V1430" s="48"/>
      <c r="W1430" s="2"/>
    </row>
    <row r="1431" spans="1:23" hidden="1" x14ac:dyDescent="0.3">
      <c r="A1431" s="56">
        <v>44345</v>
      </c>
      <c r="B1431" s="47">
        <v>23.66</v>
      </c>
      <c r="C1431" s="47"/>
      <c r="D1431" s="47">
        <v>29.79</v>
      </c>
      <c r="E1431" s="47"/>
      <c r="F1431" s="47">
        <v>15.12</v>
      </c>
      <c r="H1431" s="12">
        <v>30</v>
      </c>
      <c r="I1431" s="1">
        <v>50</v>
      </c>
      <c r="J1431" s="2">
        <f t="shared" si="269"/>
        <v>13.5140299835489</v>
      </c>
      <c r="K1431" s="2">
        <f t="shared" si="270"/>
        <v>26.915014429417667</v>
      </c>
      <c r="L1431" s="2">
        <f t="shared" si="271"/>
        <v>14.769080403469138</v>
      </c>
      <c r="N1431" s="51"/>
      <c r="O1431" s="51"/>
      <c r="P1431" s="51"/>
      <c r="Q1431" s="2"/>
      <c r="R1431" s="2"/>
      <c r="S1431" s="2"/>
      <c r="T1431" s="2"/>
      <c r="U1431" s="2"/>
      <c r="V1431" s="48"/>
      <c r="W1431" s="2"/>
    </row>
    <row r="1432" spans="1:23" hidden="1" x14ac:dyDescent="0.3">
      <c r="A1432" s="56">
        <v>44346</v>
      </c>
      <c r="B1432" s="47">
        <v>16.829999999999998</v>
      </c>
      <c r="C1432" s="47"/>
      <c r="D1432" s="47">
        <v>23.51</v>
      </c>
      <c r="E1432" s="47"/>
      <c r="F1432" s="47">
        <v>22.09</v>
      </c>
      <c r="H1432" s="12">
        <v>30</v>
      </c>
      <c r="I1432" s="1">
        <v>50</v>
      </c>
      <c r="J1432" s="2">
        <f t="shared" si="269"/>
        <v>13.531012080735602</v>
      </c>
      <c r="K1432" s="2">
        <f t="shared" si="270"/>
        <v>26.865066109004228</v>
      </c>
      <c r="L1432" s="2">
        <f t="shared" si="271"/>
        <v>14.789738631317242</v>
      </c>
      <c r="N1432" s="51"/>
      <c r="O1432" s="51"/>
      <c r="P1432" s="51"/>
      <c r="Q1432" s="2"/>
      <c r="R1432" s="2"/>
      <c r="S1432" s="2"/>
      <c r="T1432" s="2"/>
      <c r="U1432" s="2"/>
      <c r="V1432" s="48"/>
      <c r="W1432" s="2"/>
    </row>
    <row r="1433" spans="1:23" hidden="1" x14ac:dyDescent="0.3">
      <c r="A1433" s="56">
        <v>44347</v>
      </c>
      <c r="B1433" s="47">
        <v>11.3</v>
      </c>
      <c r="C1433" s="47"/>
      <c r="D1433" s="47">
        <v>19.72</v>
      </c>
      <c r="E1433" s="47"/>
      <c r="F1433" s="47">
        <v>11.52</v>
      </c>
      <c r="H1433" s="12">
        <v>30</v>
      </c>
      <c r="I1433" s="1">
        <v>50</v>
      </c>
      <c r="J1433" s="2">
        <f t="shared" si="269"/>
        <v>13.539093922167826</v>
      </c>
      <c r="K1433" s="2">
        <f t="shared" si="270"/>
        <v>26.805608744663143</v>
      </c>
      <c r="L1433" s="2">
        <f t="shared" ref="L1433" si="272">AVERAGE(F1038:F1433)</f>
        <v>14.789485466760281</v>
      </c>
      <c r="N1433" s="51"/>
      <c r="O1433" s="51"/>
      <c r="P1433" s="51"/>
      <c r="Q1433" s="2"/>
      <c r="R1433" s="2"/>
      <c r="S1433" s="2"/>
      <c r="T1433" s="2"/>
      <c r="U1433" s="2"/>
      <c r="V1433" s="48"/>
      <c r="W1433" s="2"/>
    </row>
    <row r="1434" spans="1:23" hidden="1" x14ac:dyDescent="0.3">
      <c r="A1434" s="56">
        <v>44348</v>
      </c>
      <c r="B1434" s="47">
        <v>14.05</v>
      </c>
      <c r="C1434" s="47"/>
      <c r="D1434" s="47">
        <v>39.26</v>
      </c>
      <c r="E1434" s="47"/>
      <c r="F1434" s="47">
        <v>17.66</v>
      </c>
      <c r="H1434" s="12">
        <v>30</v>
      </c>
      <c r="I1434" s="1">
        <v>50</v>
      </c>
      <c r="J1434" s="2">
        <f t="shared" si="269"/>
        <v>13.556510801963224</v>
      </c>
      <c r="K1434" s="2">
        <f t="shared" si="270"/>
        <v>26.868321922957719</v>
      </c>
      <c r="L1434" s="2">
        <f t="shared" ref="L1434:L1463" si="273">AVERAGE(F1039:F1434)</f>
        <v>14.808346226253951</v>
      </c>
      <c r="N1434" s="51"/>
      <c r="O1434" s="51"/>
      <c r="P1434" s="51"/>
      <c r="Q1434" s="2"/>
      <c r="R1434" s="2"/>
      <c r="S1434" s="2"/>
      <c r="T1434" s="2"/>
      <c r="U1434" s="2"/>
      <c r="V1434" s="48"/>
      <c r="W1434" s="2"/>
    </row>
    <row r="1435" spans="1:23" hidden="1" x14ac:dyDescent="0.3">
      <c r="A1435" s="56">
        <v>44349</v>
      </c>
      <c r="B1435" s="47">
        <v>11.44</v>
      </c>
      <c r="C1435" s="47"/>
      <c r="D1435" s="47">
        <v>41.55</v>
      </c>
      <c r="E1435" s="47"/>
      <c r="F1435" s="47">
        <v>16.059999999999999</v>
      </c>
      <c r="H1435" s="12">
        <v>30</v>
      </c>
      <c r="I1435" s="1">
        <v>50</v>
      </c>
      <c r="J1435" s="2">
        <f t="shared" ref="J1435:J1466" si="274">AVERAGE(B1040:B1435)</f>
        <v>13.568377809635857</v>
      </c>
      <c r="K1435" s="2">
        <f t="shared" ref="K1435:K1466" si="275">AVERAGE(D1040:D1435)</f>
        <v>26.906161299444939</v>
      </c>
      <c r="L1435" s="2">
        <f t="shared" si="273"/>
        <v>14.82989053005142</v>
      </c>
      <c r="N1435" s="51"/>
      <c r="O1435" s="51"/>
      <c r="P1435" s="51"/>
      <c r="Q1435" s="2"/>
      <c r="R1435" s="2"/>
      <c r="S1435" s="2"/>
      <c r="T1435" s="2"/>
      <c r="U1435" s="2"/>
      <c r="V1435" s="48"/>
      <c r="W1435" s="2"/>
    </row>
    <row r="1436" spans="1:23" hidden="1" x14ac:dyDescent="0.3">
      <c r="A1436" s="56">
        <v>44350</v>
      </c>
      <c r="B1436" s="47">
        <v>27.01</v>
      </c>
      <c r="C1436" s="47"/>
      <c r="D1436" s="47">
        <v>44.57</v>
      </c>
      <c r="E1436" s="47"/>
      <c r="F1436" s="47">
        <v>20.97</v>
      </c>
      <c r="H1436" s="12">
        <v>30</v>
      </c>
      <c r="I1436" s="1">
        <v>50</v>
      </c>
      <c r="J1436" s="2">
        <f t="shared" si="274"/>
        <v>13.6210120807356</v>
      </c>
      <c r="K1436" s="2">
        <f t="shared" si="275"/>
        <v>26.986728309754223</v>
      </c>
      <c r="L1436" s="2">
        <f t="shared" si="273"/>
        <v>14.860017112329903</v>
      </c>
      <c r="N1436" s="51"/>
      <c r="O1436" s="51"/>
      <c r="P1436" s="51"/>
      <c r="Q1436" s="2"/>
      <c r="R1436" s="2"/>
      <c r="S1436" s="2"/>
      <c r="T1436" s="2"/>
      <c r="U1436" s="2"/>
      <c r="V1436" s="48"/>
      <c r="W1436" s="2"/>
    </row>
    <row r="1437" spans="1:23" hidden="1" x14ac:dyDescent="0.3">
      <c r="A1437" s="56">
        <v>44351</v>
      </c>
      <c r="B1437" s="47">
        <v>6.54</v>
      </c>
      <c r="C1437" s="47"/>
      <c r="D1437" s="47">
        <v>40.159999999999997</v>
      </c>
      <c r="E1437" s="47"/>
      <c r="F1437" s="47">
        <v>8.3800000000000008</v>
      </c>
      <c r="H1437" s="12">
        <v>30</v>
      </c>
      <c r="I1437" s="1">
        <v>50</v>
      </c>
      <c r="J1437" s="2">
        <f t="shared" si="274"/>
        <v>13.608403385083426</v>
      </c>
      <c r="K1437" s="2">
        <f t="shared" si="275"/>
        <v>27.022604598414016</v>
      </c>
      <c r="L1437" s="2">
        <f t="shared" si="273"/>
        <v>14.849156352836232</v>
      </c>
      <c r="N1437" s="51"/>
      <c r="O1437" s="51"/>
      <c r="P1437" s="51"/>
      <c r="Q1437" s="2"/>
      <c r="R1437" s="2"/>
      <c r="S1437" s="2"/>
      <c r="T1437" s="2"/>
      <c r="U1437" s="2"/>
      <c r="V1437" s="48"/>
      <c r="W1437" s="2"/>
    </row>
    <row r="1438" spans="1:23" hidden="1" x14ac:dyDescent="0.3">
      <c r="A1438" s="56">
        <v>44352</v>
      </c>
      <c r="B1438" s="47">
        <v>9.11</v>
      </c>
      <c r="C1438" s="47"/>
      <c r="D1438" s="47">
        <v>15.91</v>
      </c>
      <c r="E1438" s="47"/>
      <c r="F1438" s="47">
        <v>9.02</v>
      </c>
      <c r="H1438" s="12">
        <v>30</v>
      </c>
      <c r="I1438" s="1">
        <v>50</v>
      </c>
      <c r="J1438" s="2">
        <f t="shared" si="274"/>
        <v>13.597226914495188</v>
      </c>
      <c r="K1438" s="2">
        <f t="shared" si="275"/>
        <v>27.020285010785152</v>
      </c>
      <c r="L1438" s="2">
        <f t="shared" si="273"/>
        <v>14.838042428785601</v>
      </c>
      <c r="N1438" s="51"/>
      <c r="O1438" s="51"/>
      <c r="P1438" s="51"/>
      <c r="Q1438" s="2"/>
      <c r="R1438" s="2"/>
      <c r="S1438" s="2"/>
      <c r="T1438" s="2"/>
      <c r="U1438" s="2"/>
      <c r="V1438" s="48"/>
      <c r="W1438" s="2"/>
    </row>
    <row r="1439" spans="1:23" hidden="1" x14ac:dyDescent="0.3">
      <c r="A1439" s="56">
        <v>44353</v>
      </c>
      <c r="B1439" s="47">
        <v>8.98</v>
      </c>
      <c r="C1439" s="47"/>
      <c r="D1439" s="47">
        <v>30.33</v>
      </c>
      <c r="E1439" s="47"/>
      <c r="F1439" s="47">
        <v>7.74</v>
      </c>
      <c r="H1439" s="12">
        <v>30</v>
      </c>
      <c r="I1439" s="1">
        <v>50</v>
      </c>
      <c r="J1439" s="2">
        <f t="shared" si="274"/>
        <v>13.602597758484958</v>
      </c>
      <c r="K1439" s="2">
        <f t="shared" si="275"/>
        <v>27.058558206661434</v>
      </c>
      <c r="L1439" s="2">
        <f t="shared" si="273"/>
        <v>14.83371331486155</v>
      </c>
      <c r="N1439" s="51"/>
      <c r="O1439" s="51"/>
      <c r="P1439" s="51"/>
      <c r="Q1439" s="2"/>
      <c r="R1439" s="2"/>
      <c r="S1439" s="2"/>
      <c r="T1439" s="2"/>
      <c r="U1439" s="2"/>
      <c r="V1439" s="48"/>
      <c r="W1439" s="2"/>
    </row>
    <row r="1440" spans="1:23" hidden="1" x14ac:dyDescent="0.3">
      <c r="A1440" s="56">
        <v>44354</v>
      </c>
      <c r="B1440" s="47">
        <v>6.08</v>
      </c>
      <c r="C1440" s="47"/>
      <c r="D1440" s="47">
        <v>30.52</v>
      </c>
      <c r="E1440" s="47"/>
      <c r="F1440" s="47">
        <v>11.68</v>
      </c>
      <c r="H1440" s="12">
        <v>30</v>
      </c>
      <c r="I1440" s="1">
        <v>50</v>
      </c>
      <c r="J1440" s="2">
        <f t="shared" si="274"/>
        <v>13.589810034699791</v>
      </c>
      <c r="K1440" s="2">
        <f t="shared" si="275"/>
        <v>27.062759237589272</v>
      </c>
      <c r="L1440" s="2">
        <f t="shared" si="273"/>
        <v>14.832422175621042</v>
      </c>
      <c r="N1440" s="51"/>
      <c r="O1440" s="51"/>
      <c r="P1440" s="51"/>
      <c r="Q1440" s="2"/>
      <c r="R1440" s="2"/>
      <c r="S1440" s="2"/>
      <c r="T1440" s="2"/>
      <c r="U1440" s="2"/>
      <c r="V1440" s="48"/>
      <c r="W1440" s="2"/>
    </row>
    <row r="1441" spans="1:23" hidden="1" x14ac:dyDescent="0.3">
      <c r="A1441" s="56">
        <v>44355</v>
      </c>
      <c r="B1441" s="47">
        <v>13.58</v>
      </c>
      <c r="C1441" s="47"/>
      <c r="D1441" s="47">
        <v>48.11</v>
      </c>
      <c r="E1441" s="47"/>
      <c r="F1441" s="47">
        <v>16.75</v>
      </c>
      <c r="H1441" s="12">
        <v>30</v>
      </c>
      <c r="I1441" s="1">
        <v>50</v>
      </c>
      <c r="J1441" s="2">
        <f t="shared" si="274"/>
        <v>13.597047886362194</v>
      </c>
      <c r="K1441" s="2">
        <f t="shared" si="275"/>
        <v>27.096238619032576</v>
      </c>
      <c r="L1441" s="2">
        <f t="shared" si="273"/>
        <v>14.837612049038766</v>
      </c>
      <c r="N1441" s="51"/>
      <c r="O1441" s="51"/>
      <c r="P1441" s="51"/>
      <c r="Q1441" s="2"/>
      <c r="R1441" s="2"/>
      <c r="S1441" s="2"/>
      <c r="T1441" s="2"/>
      <c r="U1441" s="2"/>
      <c r="V1441" s="48"/>
      <c r="W1441" s="2"/>
    </row>
    <row r="1442" spans="1:23" hidden="1" x14ac:dyDescent="0.3">
      <c r="A1442" s="56">
        <v>44356</v>
      </c>
      <c r="B1442" s="47">
        <v>3.43</v>
      </c>
      <c r="C1442" s="47"/>
      <c r="D1442" s="47">
        <v>27.35</v>
      </c>
      <c r="E1442" s="47"/>
      <c r="F1442" s="47">
        <v>3.11</v>
      </c>
      <c r="H1442" s="12">
        <v>30</v>
      </c>
      <c r="I1442" s="1">
        <v>50</v>
      </c>
      <c r="J1442" s="2">
        <f t="shared" si="274"/>
        <v>13.577405942628179</v>
      </c>
      <c r="K1442" s="2">
        <f t="shared" si="275"/>
        <v>27.087192227279999</v>
      </c>
      <c r="L1442" s="2">
        <f t="shared" si="273"/>
        <v>14.811839897140032</v>
      </c>
      <c r="N1442" s="51"/>
      <c r="O1442" s="51"/>
      <c r="P1442" s="51"/>
      <c r="Q1442" s="2"/>
      <c r="R1442" s="2"/>
      <c r="S1442" s="2"/>
      <c r="T1442" s="2"/>
      <c r="U1442" s="2"/>
      <c r="V1442" s="48"/>
      <c r="W1442" s="2"/>
    </row>
    <row r="1443" spans="1:23" hidden="1" x14ac:dyDescent="0.3">
      <c r="A1443" s="56">
        <v>44357</v>
      </c>
      <c r="B1443" s="47">
        <v>3.29</v>
      </c>
      <c r="C1443" s="47"/>
      <c r="D1443" s="47">
        <v>14.98</v>
      </c>
      <c r="E1443" s="47"/>
      <c r="F1443" s="47">
        <v>5.0599999999999996</v>
      </c>
      <c r="H1443" s="12">
        <v>30</v>
      </c>
      <c r="I1443" s="1">
        <v>50</v>
      </c>
      <c r="J1443" s="2">
        <f t="shared" si="274"/>
        <v>13.563211569226644</v>
      </c>
      <c r="K1443" s="2">
        <f t="shared" si="275"/>
        <v>27.078815938620199</v>
      </c>
      <c r="L1443" s="2">
        <f t="shared" si="273"/>
        <v>14.796903188279273</v>
      </c>
      <c r="N1443" s="51"/>
      <c r="O1443" s="51"/>
      <c r="P1443" s="51"/>
      <c r="Q1443" s="2"/>
      <c r="R1443" s="2"/>
      <c r="S1443" s="2"/>
      <c r="T1443" s="2"/>
      <c r="U1443" s="2"/>
      <c r="V1443" s="48"/>
      <c r="W1443" s="2"/>
    </row>
    <row r="1444" spans="1:23" hidden="1" x14ac:dyDescent="0.3">
      <c r="A1444" s="56">
        <v>44358</v>
      </c>
      <c r="B1444" s="47">
        <v>5.15</v>
      </c>
      <c r="C1444" s="47"/>
      <c r="D1444" s="47">
        <v>58.88</v>
      </c>
      <c r="E1444" s="47"/>
      <c r="F1444" s="47">
        <v>5.29</v>
      </c>
      <c r="H1444" s="12">
        <v>30</v>
      </c>
      <c r="I1444" s="1">
        <v>50</v>
      </c>
      <c r="J1444" s="2">
        <f t="shared" si="274"/>
        <v>13.544260162577027</v>
      </c>
      <c r="K1444" s="2">
        <f t="shared" si="275"/>
        <v>27.173094289135665</v>
      </c>
      <c r="L1444" s="2">
        <f t="shared" si="273"/>
        <v>14.779308251570413</v>
      </c>
      <c r="N1444" s="51"/>
      <c r="O1444" s="51"/>
      <c r="P1444" s="51"/>
      <c r="Q1444" s="2"/>
      <c r="R1444" s="2"/>
      <c r="S1444" s="2"/>
      <c r="T1444" s="2"/>
      <c r="U1444" s="2"/>
      <c r="V1444" s="48"/>
      <c r="W1444" s="2"/>
    </row>
    <row r="1445" spans="1:23" hidden="1" x14ac:dyDescent="0.3">
      <c r="A1445" s="56">
        <v>44359</v>
      </c>
      <c r="B1445" s="47">
        <v>5.16</v>
      </c>
      <c r="C1445" s="47"/>
      <c r="D1445" s="47">
        <v>27.98</v>
      </c>
      <c r="E1445" s="47"/>
      <c r="F1445" s="47">
        <v>5.71</v>
      </c>
      <c r="H1445" s="12">
        <v>30</v>
      </c>
      <c r="I1445" s="1">
        <v>50</v>
      </c>
      <c r="J1445" s="2">
        <f t="shared" si="274"/>
        <v>13.521600316029714</v>
      </c>
      <c r="K1445" s="2">
        <f t="shared" si="275"/>
        <v>27.183919031403704</v>
      </c>
      <c r="L1445" s="2">
        <f t="shared" si="273"/>
        <v>14.760067745241301</v>
      </c>
      <c r="N1445" s="51"/>
      <c r="O1445" s="51"/>
      <c r="P1445" s="51"/>
      <c r="Q1445" s="2"/>
      <c r="R1445" s="2"/>
      <c r="S1445" s="2"/>
      <c r="T1445" s="2"/>
      <c r="U1445" s="2"/>
      <c r="V1445" s="48"/>
      <c r="W1445" s="2"/>
    </row>
    <row r="1446" spans="1:23" hidden="1" x14ac:dyDescent="0.3">
      <c r="A1446" s="56">
        <v>44360</v>
      </c>
      <c r="B1446" s="47">
        <v>4.54</v>
      </c>
      <c r="C1446" s="47"/>
      <c r="D1446" s="47">
        <v>35.43</v>
      </c>
      <c r="E1446" s="47"/>
      <c r="F1446" s="47">
        <v>4.7699999999999996</v>
      </c>
      <c r="H1446" s="12">
        <v>30</v>
      </c>
      <c r="I1446" s="1">
        <v>50</v>
      </c>
      <c r="J1446" s="2">
        <f t="shared" si="274"/>
        <v>13.482444305799536</v>
      </c>
      <c r="K1446" s="2">
        <f t="shared" si="275"/>
        <v>27.177140680888236</v>
      </c>
      <c r="L1446" s="2">
        <f t="shared" si="273"/>
        <v>14.714801922456489</v>
      </c>
      <c r="N1446" s="51"/>
      <c r="O1446" s="51"/>
      <c r="P1446" s="51"/>
      <c r="Q1446" s="2"/>
      <c r="R1446" s="2"/>
      <c r="S1446" s="2"/>
      <c r="T1446" s="2"/>
      <c r="U1446" s="2"/>
      <c r="V1446" s="48"/>
      <c r="W1446" s="2"/>
    </row>
    <row r="1447" spans="1:23" hidden="1" x14ac:dyDescent="0.3">
      <c r="A1447" s="56">
        <v>44361</v>
      </c>
      <c r="B1447" s="47">
        <v>6.38</v>
      </c>
      <c r="C1447" s="47"/>
      <c r="D1447" s="47">
        <v>21.26</v>
      </c>
      <c r="E1447" s="47"/>
      <c r="F1447" s="47">
        <v>7.87</v>
      </c>
      <c r="H1447" s="12">
        <v>30</v>
      </c>
      <c r="I1447" s="1">
        <v>50</v>
      </c>
      <c r="J1447" s="2">
        <f t="shared" si="274"/>
        <v>13.452955814750943</v>
      </c>
      <c r="K1447" s="2">
        <f t="shared" si="275"/>
        <v>27.156728309754218</v>
      </c>
      <c r="L1447" s="2">
        <f t="shared" si="273"/>
        <v>14.693156352836239</v>
      </c>
      <c r="N1447" s="51"/>
      <c r="O1447" s="51"/>
      <c r="P1447" s="51"/>
      <c r="Q1447" s="2"/>
      <c r="R1447" s="2"/>
      <c r="S1447" s="2"/>
      <c r="T1447" s="2"/>
      <c r="U1447" s="2"/>
      <c r="V1447" s="48"/>
      <c r="W1447" s="2"/>
    </row>
    <row r="1448" spans="1:23" hidden="1" x14ac:dyDescent="0.3">
      <c r="A1448" s="56">
        <v>44362</v>
      </c>
      <c r="B1448" s="47">
        <v>7.89</v>
      </c>
      <c r="C1448" s="47"/>
      <c r="D1448" s="47">
        <v>39.39</v>
      </c>
      <c r="E1448" s="47"/>
      <c r="F1448" s="47">
        <v>11.31</v>
      </c>
      <c r="H1448" s="12">
        <v>30</v>
      </c>
      <c r="I1448" s="1">
        <v>50</v>
      </c>
      <c r="J1448" s="2">
        <f t="shared" si="274"/>
        <v>13.435820264878821</v>
      </c>
      <c r="K1448" s="2">
        <f t="shared" si="275"/>
        <v>27.224228309754221</v>
      </c>
      <c r="L1448" s="2">
        <f t="shared" si="273"/>
        <v>14.677460150304595</v>
      </c>
      <c r="N1448" s="51"/>
      <c r="O1448" s="51"/>
      <c r="P1448" s="51"/>
      <c r="Q1448" s="2"/>
      <c r="R1448" s="2"/>
      <c r="S1448" s="2"/>
      <c r="T1448" s="2"/>
      <c r="U1448" s="2"/>
      <c r="V1448" s="48"/>
      <c r="W1448" s="2"/>
    </row>
    <row r="1449" spans="1:23" hidden="1" x14ac:dyDescent="0.3">
      <c r="A1449" s="56">
        <v>44363</v>
      </c>
      <c r="B1449" s="47">
        <v>9.9</v>
      </c>
      <c r="C1449" s="47"/>
      <c r="D1449" s="47">
        <v>64.19</v>
      </c>
      <c r="E1449" s="47"/>
      <c r="F1449" s="47">
        <v>16.48</v>
      </c>
      <c r="H1449" s="12">
        <v>30</v>
      </c>
      <c r="I1449" s="1">
        <v>50</v>
      </c>
      <c r="J1449" s="2">
        <f t="shared" si="274"/>
        <v>13.429554280224091</v>
      </c>
      <c r="K1449" s="2">
        <f t="shared" si="275"/>
        <v>27.365929340682055</v>
      </c>
      <c r="L1449" s="2">
        <f t="shared" si="273"/>
        <v>14.69254875789953</v>
      </c>
      <c r="N1449" s="51"/>
      <c r="O1449" s="51"/>
      <c r="P1449" s="51"/>
      <c r="Q1449" s="2"/>
      <c r="R1449" s="2"/>
      <c r="S1449" s="2"/>
      <c r="T1449" s="2"/>
      <c r="U1449" s="2"/>
      <c r="V1449" s="48"/>
      <c r="W1449" s="2"/>
    </row>
    <row r="1450" spans="1:23" hidden="1" x14ac:dyDescent="0.3">
      <c r="A1450" s="56">
        <v>44364</v>
      </c>
      <c r="B1450" s="47">
        <v>6.15</v>
      </c>
      <c r="C1450" s="47"/>
      <c r="D1450" s="47">
        <v>50.45</v>
      </c>
      <c r="E1450" s="47"/>
      <c r="F1450" s="47">
        <v>6.71</v>
      </c>
      <c r="H1450" s="12">
        <v>30</v>
      </c>
      <c r="I1450" s="1">
        <v>50</v>
      </c>
      <c r="J1450" s="2">
        <f t="shared" si="274"/>
        <v>13.411421287896724</v>
      </c>
      <c r="K1450" s="2">
        <f t="shared" si="275"/>
        <v>27.443120062331541</v>
      </c>
      <c r="L1450" s="2">
        <f t="shared" si="273"/>
        <v>14.6767512895451</v>
      </c>
      <c r="N1450" s="51"/>
      <c r="O1450" s="51"/>
      <c r="P1450" s="51"/>
      <c r="Q1450" s="2"/>
      <c r="R1450" s="2"/>
      <c r="S1450" s="2"/>
      <c r="T1450" s="2"/>
      <c r="U1450" s="2"/>
      <c r="V1450" s="48"/>
      <c r="W1450" s="2"/>
    </row>
    <row r="1451" spans="1:23" hidden="1" x14ac:dyDescent="0.3">
      <c r="A1451" s="56">
        <v>44365</v>
      </c>
      <c r="B1451" s="47">
        <v>5.05</v>
      </c>
      <c r="C1451" s="47"/>
      <c r="D1451" s="47">
        <v>71.739999999999995</v>
      </c>
      <c r="E1451" s="47"/>
      <c r="F1451" s="47">
        <v>7.21</v>
      </c>
      <c r="H1451" s="12">
        <v>30</v>
      </c>
      <c r="I1451" s="1">
        <v>50</v>
      </c>
      <c r="J1451" s="2">
        <f t="shared" si="274"/>
        <v>13.387891876132016</v>
      </c>
      <c r="K1451" s="2">
        <f t="shared" si="275"/>
        <v>27.584434495321233</v>
      </c>
      <c r="L1451" s="2">
        <f t="shared" si="273"/>
        <v>14.652118378152695</v>
      </c>
      <c r="N1451" s="51"/>
      <c r="O1451" s="51"/>
      <c r="P1451" s="51"/>
      <c r="Q1451" s="2"/>
      <c r="R1451" s="2"/>
      <c r="S1451" s="2"/>
      <c r="T1451" s="2"/>
      <c r="U1451" s="2"/>
      <c r="V1451" s="48"/>
      <c r="W1451" s="2"/>
    </row>
    <row r="1452" spans="1:23" hidden="1" x14ac:dyDescent="0.3">
      <c r="A1452" s="56">
        <v>44366</v>
      </c>
      <c r="B1452" s="47">
        <v>5.93</v>
      </c>
      <c r="C1452" s="47"/>
      <c r="D1452" s="47">
        <v>47.5</v>
      </c>
      <c r="E1452" s="47"/>
      <c r="F1452" s="47">
        <v>9.85</v>
      </c>
      <c r="H1452" s="12">
        <v>30</v>
      </c>
      <c r="I1452" s="1">
        <v>50</v>
      </c>
      <c r="J1452" s="2">
        <f t="shared" si="274"/>
        <v>13.373671927282913</v>
      </c>
      <c r="K1452" s="2">
        <f t="shared" si="275"/>
        <v>27.642295320063496</v>
      </c>
      <c r="L1452" s="2">
        <f t="shared" si="273"/>
        <v>14.64710571992485</v>
      </c>
      <c r="N1452" s="51"/>
      <c r="O1452" s="51"/>
      <c r="P1452" s="51"/>
      <c r="Q1452" s="2"/>
      <c r="R1452" s="2"/>
      <c r="S1452" s="2"/>
      <c r="T1452" s="2"/>
      <c r="U1452" s="2"/>
      <c r="V1452" s="48"/>
      <c r="W1452" s="2"/>
    </row>
    <row r="1453" spans="1:23" hidden="1" x14ac:dyDescent="0.3">
      <c r="A1453" s="56">
        <v>44367</v>
      </c>
      <c r="B1453" s="47">
        <v>18.97</v>
      </c>
      <c r="C1453" s="47"/>
      <c r="D1453" s="47">
        <v>9.0299999999999994</v>
      </c>
      <c r="E1453" s="47"/>
      <c r="F1453" s="47">
        <v>11.27</v>
      </c>
      <c r="H1453" s="12">
        <v>30</v>
      </c>
      <c r="I1453" s="1">
        <v>50</v>
      </c>
      <c r="J1453" s="2">
        <f t="shared" si="274"/>
        <v>13.391216684316159</v>
      </c>
      <c r="K1453" s="2">
        <f t="shared" si="275"/>
        <v>27.456702536558343</v>
      </c>
      <c r="L1453" s="2">
        <f t="shared" si="273"/>
        <v>14.643257618659028</v>
      </c>
      <c r="N1453" s="51"/>
      <c r="O1453" s="51"/>
      <c r="P1453" s="51"/>
      <c r="Q1453" s="2"/>
      <c r="R1453" s="2"/>
      <c r="S1453" s="2"/>
      <c r="T1453" s="2"/>
      <c r="U1453" s="2"/>
      <c r="V1453" s="48"/>
      <c r="W1453" s="2"/>
    </row>
    <row r="1454" spans="1:23" hidden="1" x14ac:dyDescent="0.3">
      <c r="A1454" s="56">
        <v>44368</v>
      </c>
      <c r="B1454" s="47">
        <v>14.65</v>
      </c>
      <c r="C1454" s="47"/>
      <c r="D1454" s="47">
        <v>17.407758620689666</v>
      </c>
      <c r="E1454" s="47"/>
      <c r="F1454" s="47">
        <v>14.06</v>
      </c>
      <c r="H1454" s="12">
        <v>30</v>
      </c>
      <c r="I1454" s="1">
        <v>50</v>
      </c>
      <c r="J1454" s="2">
        <f t="shared" si="274"/>
        <v>13.411728193267567</v>
      </c>
      <c r="K1454" s="2">
        <f t="shared" si="275"/>
        <v>27.436954491766304</v>
      </c>
      <c r="L1454" s="2">
        <f t="shared" si="273"/>
        <v>14.656725973089406</v>
      </c>
      <c r="N1454" s="51"/>
      <c r="O1454" s="51"/>
      <c r="P1454" s="51"/>
      <c r="Q1454" s="2"/>
      <c r="R1454" s="2"/>
      <c r="S1454" s="2"/>
      <c r="T1454" s="2"/>
      <c r="U1454" s="2"/>
      <c r="V1454" s="48"/>
      <c r="W1454" s="2"/>
    </row>
    <row r="1455" spans="1:23" hidden="1" x14ac:dyDescent="0.3">
      <c r="A1455" s="56">
        <v>44369</v>
      </c>
      <c r="B1455" s="47">
        <v>9.09</v>
      </c>
      <c r="C1455" s="47"/>
      <c r="D1455" s="47">
        <v>30.92</v>
      </c>
      <c r="E1455" s="47"/>
      <c r="F1455" s="47">
        <v>10.11</v>
      </c>
      <c r="H1455" s="12">
        <v>30</v>
      </c>
      <c r="I1455" s="1">
        <v>50</v>
      </c>
      <c r="J1455" s="2">
        <f t="shared" si="274"/>
        <v>13.420833052602605</v>
      </c>
      <c r="K1455" s="2">
        <f t="shared" si="275"/>
        <v>27.42966067733331</v>
      </c>
      <c r="L1455" s="2">
        <f t="shared" si="273"/>
        <v>14.659814580684344</v>
      </c>
      <c r="N1455" s="51"/>
      <c r="O1455" s="51"/>
      <c r="P1455" s="51"/>
      <c r="Q1455" s="2"/>
      <c r="R1455" s="2"/>
      <c r="S1455" s="2"/>
      <c r="T1455" s="2"/>
      <c r="U1455" s="2"/>
      <c r="V1455" s="48"/>
      <c r="W1455" s="2"/>
    </row>
    <row r="1456" spans="1:23" hidden="1" x14ac:dyDescent="0.3">
      <c r="A1456" s="56">
        <v>44370</v>
      </c>
      <c r="B1456" s="47">
        <v>13.27</v>
      </c>
      <c r="C1456" s="47"/>
      <c r="D1456" s="47">
        <v>38.68</v>
      </c>
      <c r="E1456" s="47"/>
      <c r="F1456" s="47">
        <v>13.37</v>
      </c>
      <c r="H1456" s="12">
        <v>30</v>
      </c>
      <c r="I1456" s="1">
        <v>50</v>
      </c>
      <c r="J1456" s="2">
        <f t="shared" si="274"/>
        <v>13.438070904265013</v>
      </c>
      <c r="K1456" s="2">
        <f t="shared" si="275"/>
        <v>27.49298541960135</v>
      </c>
      <c r="L1456" s="2">
        <f t="shared" si="273"/>
        <v>14.673991795874219</v>
      </c>
      <c r="N1456" s="51"/>
      <c r="O1456" s="51"/>
      <c r="P1456" s="51"/>
      <c r="Q1456" s="2"/>
      <c r="R1456" s="2"/>
      <c r="S1456" s="2"/>
      <c r="T1456" s="2"/>
      <c r="U1456" s="2"/>
      <c r="V1456" s="48"/>
      <c r="W1456" s="2"/>
    </row>
    <row r="1457" spans="1:23" hidden="1" x14ac:dyDescent="0.3">
      <c r="A1457" s="56">
        <v>44371</v>
      </c>
      <c r="B1457" s="47">
        <v>8.34</v>
      </c>
      <c r="C1457" s="47"/>
      <c r="D1457" s="47">
        <v>73.7</v>
      </c>
      <c r="E1457" s="47"/>
      <c r="F1457" s="47">
        <v>11.08</v>
      </c>
      <c r="H1457" s="12">
        <v>30</v>
      </c>
      <c r="I1457" s="1">
        <v>50</v>
      </c>
      <c r="J1457" s="2">
        <f t="shared" si="274"/>
        <v>13.443313871016931</v>
      </c>
      <c r="K1457" s="2">
        <f t="shared" si="275"/>
        <v>27.650820471147746</v>
      </c>
      <c r="L1457" s="2">
        <f t="shared" si="273"/>
        <v>14.678827238912193</v>
      </c>
      <c r="N1457" s="51"/>
      <c r="O1457" s="51"/>
      <c r="P1457" s="51"/>
      <c r="Q1457" s="2"/>
      <c r="R1457" s="2"/>
      <c r="S1457" s="2"/>
      <c r="T1457" s="2"/>
      <c r="U1457" s="2"/>
      <c r="V1457" s="48"/>
      <c r="W1457" s="2"/>
    </row>
    <row r="1458" spans="1:23" hidden="1" x14ac:dyDescent="0.3">
      <c r="A1458" s="56">
        <v>44372</v>
      </c>
      <c r="B1458" s="47">
        <v>4.8600000000000003</v>
      </c>
      <c r="C1458" s="47"/>
      <c r="D1458" s="47">
        <v>63.6</v>
      </c>
      <c r="E1458" s="47"/>
      <c r="F1458" s="47">
        <v>5.79</v>
      </c>
      <c r="H1458" s="12">
        <v>30</v>
      </c>
      <c r="I1458" s="1">
        <v>50</v>
      </c>
      <c r="J1458" s="2">
        <f t="shared" si="274"/>
        <v>13.433032541093658</v>
      </c>
      <c r="K1458" s="2">
        <f t="shared" si="275"/>
        <v>27.778835935065274</v>
      </c>
      <c r="L1458" s="2">
        <f t="shared" si="273"/>
        <v>14.668650023722318</v>
      </c>
      <c r="N1458" s="51"/>
      <c r="O1458" s="51"/>
      <c r="P1458" s="51"/>
      <c r="Q1458" s="2"/>
      <c r="R1458" s="2"/>
      <c r="S1458" s="2"/>
      <c r="T1458" s="2"/>
      <c r="U1458" s="2"/>
      <c r="V1458" s="48"/>
      <c r="W1458" s="2"/>
    </row>
    <row r="1459" spans="1:23" hidden="1" x14ac:dyDescent="0.3">
      <c r="A1459" s="56">
        <v>44373</v>
      </c>
      <c r="B1459" s="47">
        <v>5.21</v>
      </c>
      <c r="C1459" s="47"/>
      <c r="D1459" s="47">
        <v>25.32</v>
      </c>
      <c r="E1459" s="47"/>
      <c r="F1459" s="47">
        <v>7.3</v>
      </c>
      <c r="H1459" s="12">
        <v>30</v>
      </c>
      <c r="I1459" s="1">
        <v>50</v>
      </c>
      <c r="J1459" s="2">
        <f t="shared" si="274"/>
        <v>13.413620776387774</v>
      </c>
      <c r="K1459" s="2">
        <f t="shared" si="275"/>
        <v>27.816516347436409</v>
      </c>
      <c r="L1459" s="2">
        <f t="shared" si="273"/>
        <v>14.657612049038773</v>
      </c>
      <c r="N1459" s="51"/>
      <c r="O1459" s="51"/>
      <c r="P1459" s="51"/>
      <c r="Q1459" s="2"/>
      <c r="R1459" s="2"/>
      <c r="S1459" s="2"/>
      <c r="T1459" s="2"/>
      <c r="U1459" s="2"/>
      <c r="V1459" s="48"/>
      <c r="W1459" s="2"/>
    </row>
    <row r="1460" spans="1:23" hidden="1" x14ac:dyDescent="0.3">
      <c r="A1460" s="56">
        <v>44374</v>
      </c>
      <c r="B1460" s="47">
        <v>5.29</v>
      </c>
      <c r="C1460" s="47"/>
      <c r="D1460" s="47">
        <v>17.66</v>
      </c>
      <c r="E1460" s="47"/>
      <c r="F1460" s="47">
        <v>6.15</v>
      </c>
      <c r="H1460" s="12">
        <v>30</v>
      </c>
      <c r="I1460" s="1">
        <v>50</v>
      </c>
      <c r="J1460" s="2">
        <f t="shared" si="274"/>
        <v>13.388914894034833</v>
      </c>
      <c r="K1460" s="2">
        <f t="shared" si="275"/>
        <v>27.81422253300342</v>
      </c>
      <c r="L1460" s="2">
        <f t="shared" si="273"/>
        <v>14.646624707266623</v>
      </c>
      <c r="N1460" s="51"/>
      <c r="O1460" s="51"/>
      <c r="P1460" s="51"/>
      <c r="Q1460" s="2"/>
      <c r="R1460" s="2"/>
      <c r="S1460" s="2"/>
      <c r="T1460" s="2"/>
      <c r="U1460" s="2"/>
      <c r="V1460" s="48"/>
      <c r="W1460" s="2"/>
    </row>
    <row r="1461" spans="1:23" hidden="1" x14ac:dyDescent="0.3">
      <c r="A1461" s="56">
        <v>44375</v>
      </c>
      <c r="B1461" s="47">
        <v>9.42</v>
      </c>
      <c r="C1461" s="47"/>
      <c r="D1461" s="47">
        <v>49.95</v>
      </c>
      <c r="E1461" s="47"/>
      <c r="F1461" s="47">
        <v>13.48</v>
      </c>
      <c r="H1461" s="12">
        <v>30</v>
      </c>
      <c r="I1461" s="1">
        <v>50</v>
      </c>
      <c r="J1461" s="2">
        <f t="shared" si="274"/>
        <v>13.387943027027161</v>
      </c>
      <c r="K1461" s="2">
        <f t="shared" si="275"/>
        <v>27.887959646405484</v>
      </c>
      <c r="L1461" s="2">
        <f t="shared" si="273"/>
        <v>14.651358884481811</v>
      </c>
      <c r="N1461" s="51"/>
      <c r="O1461" s="51"/>
      <c r="P1461" s="51"/>
      <c r="Q1461" s="2"/>
      <c r="R1461" s="2"/>
      <c r="S1461" s="2"/>
      <c r="T1461" s="2"/>
      <c r="U1461" s="2"/>
      <c r="V1461" s="48"/>
      <c r="W1461" s="2"/>
    </row>
    <row r="1462" spans="1:23" hidden="1" x14ac:dyDescent="0.3">
      <c r="A1462" s="56">
        <v>44376</v>
      </c>
      <c r="B1462" s="47">
        <v>11.38</v>
      </c>
      <c r="C1462" s="47"/>
      <c r="D1462" s="47">
        <v>9.1999999999999993</v>
      </c>
      <c r="E1462" s="47"/>
      <c r="F1462" s="47">
        <v>12.42</v>
      </c>
      <c r="H1462" s="12">
        <v>30</v>
      </c>
      <c r="I1462" s="1">
        <v>50</v>
      </c>
      <c r="J1462" s="2">
        <f t="shared" si="274"/>
        <v>13.38088420349775</v>
      </c>
      <c r="K1462" s="2">
        <f t="shared" si="275"/>
        <v>27.866980264962184</v>
      </c>
      <c r="L1462" s="2">
        <f t="shared" si="273"/>
        <v>14.651713314861558</v>
      </c>
      <c r="N1462" s="51"/>
      <c r="O1462" s="51"/>
      <c r="P1462" s="51"/>
      <c r="Q1462" s="2"/>
      <c r="R1462" s="2"/>
      <c r="S1462" s="2"/>
      <c r="T1462" s="2"/>
      <c r="U1462" s="2"/>
      <c r="V1462" s="48"/>
      <c r="W1462" s="2"/>
    </row>
    <row r="1463" spans="1:23" hidden="1" x14ac:dyDescent="0.3">
      <c r="A1463" s="56">
        <v>44377</v>
      </c>
      <c r="B1463" s="47">
        <v>9.5</v>
      </c>
      <c r="C1463" s="47"/>
      <c r="D1463" s="47">
        <v>16.690000000000001</v>
      </c>
      <c r="E1463" s="47"/>
      <c r="F1463" s="47">
        <v>8.61</v>
      </c>
      <c r="H1463" s="12">
        <v>30</v>
      </c>
      <c r="I1463" s="1">
        <v>50</v>
      </c>
      <c r="J1463" s="2">
        <f t="shared" si="274"/>
        <v>13.375896991221536</v>
      </c>
      <c r="K1463" s="2">
        <f t="shared" si="275"/>
        <v>27.855614285580746</v>
      </c>
      <c r="L1463" s="2">
        <f t="shared" si="273"/>
        <v>14.644523441443836</v>
      </c>
      <c r="N1463" s="51"/>
      <c r="O1463" s="51"/>
      <c r="P1463" s="51"/>
      <c r="Q1463" s="2"/>
      <c r="R1463" s="2"/>
      <c r="S1463" s="2"/>
      <c r="T1463" s="2"/>
      <c r="U1463" s="2"/>
      <c r="V1463" s="48"/>
      <c r="W1463" s="2"/>
    </row>
    <row r="1464" spans="1:23" hidden="1" x14ac:dyDescent="0.3">
      <c r="A1464" s="56">
        <v>44378</v>
      </c>
      <c r="B1464" s="47">
        <v>35.799999999999997</v>
      </c>
      <c r="C1464" s="47"/>
      <c r="D1464" s="47">
        <v>66.989999999999995</v>
      </c>
      <c r="E1464" s="47"/>
      <c r="F1464" s="47">
        <v>18.82</v>
      </c>
      <c r="H1464" s="12">
        <v>30</v>
      </c>
      <c r="I1464" s="1">
        <v>50</v>
      </c>
      <c r="J1464" s="2">
        <f t="shared" si="274"/>
        <v>13.441165533421026</v>
      </c>
      <c r="K1464" s="2">
        <f t="shared" si="275"/>
        <v>27.951258615477649</v>
      </c>
      <c r="L1464" s="2">
        <f t="shared" ref="L1464:L1494" si="276">AVERAGE(F1069:F1464)</f>
        <v>14.659814580684344</v>
      </c>
      <c r="N1464" s="51"/>
      <c r="O1464" s="51"/>
      <c r="P1464" s="51"/>
      <c r="Q1464" s="2"/>
      <c r="R1464" s="2"/>
      <c r="S1464" s="2"/>
      <c r="T1464" s="2"/>
      <c r="U1464" s="2"/>
      <c r="V1464" s="48"/>
      <c r="W1464" s="2"/>
    </row>
    <row r="1465" spans="1:23" hidden="1" x14ac:dyDescent="0.3">
      <c r="A1465" s="56">
        <v>44379</v>
      </c>
      <c r="B1465" s="47">
        <v>5.1100000000000003</v>
      </c>
      <c r="C1465" s="47"/>
      <c r="D1465" s="47">
        <v>41.85</v>
      </c>
      <c r="E1465" s="47"/>
      <c r="F1465" s="47">
        <v>8.31</v>
      </c>
      <c r="H1465" s="12">
        <v>30</v>
      </c>
      <c r="I1465" s="1">
        <v>50</v>
      </c>
      <c r="J1465" s="2">
        <f t="shared" si="274"/>
        <v>13.422290853114118</v>
      </c>
      <c r="K1465" s="2">
        <f t="shared" si="275"/>
        <v>27.989454491766313</v>
      </c>
      <c r="L1465" s="2">
        <f t="shared" si="276"/>
        <v>14.639941162962828</v>
      </c>
      <c r="N1465" s="51"/>
      <c r="O1465" s="51"/>
      <c r="P1465" s="51"/>
      <c r="Q1465" s="2"/>
      <c r="R1465" s="2"/>
      <c r="S1465" s="2"/>
      <c r="T1465" s="2"/>
      <c r="U1465" s="2"/>
      <c r="V1465" s="48"/>
      <c r="W1465" s="2"/>
    </row>
    <row r="1466" spans="1:23" hidden="1" x14ac:dyDescent="0.3">
      <c r="A1466" s="56">
        <v>44380</v>
      </c>
      <c r="B1466" s="47">
        <v>9.35</v>
      </c>
      <c r="C1466" s="47"/>
      <c r="D1466" s="47">
        <v>29.85</v>
      </c>
      <c r="E1466" s="47"/>
      <c r="F1466" s="47">
        <v>8.6300000000000008</v>
      </c>
      <c r="H1466" s="12">
        <v>30</v>
      </c>
      <c r="I1466" s="1">
        <v>50</v>
      </c>
      <c r="J1466" s="2">
        <f t="shared" si="274"/>
        <v>13.429068346720257</v>
      </c>
      <c r="K1466" s="2">
        <f t="shared" si="275"/>
        <v>28.020975110323011</v>
      </c>
      <c r="L1466" s="2">
        <f t="shared" si="276"/>
        <v>14.641561416127383</v>
      </c>
      <c r="N1466" s="51"/>
      <c r="O1466" s="51"/>
      <c r="P1466" s="51"/>
      <c r="Q1466" s="2"/>
      <c r="R1466" s="2"/>
      <c r="S1466" s="2"/>
      <c r="T1466" s="2"/>
      <c r="U1466" s="2"/>
      <c r="V1466" s="48"/>
      <c r="W1466" s="2"/>
    </row>
    <row r="1467" spans="1:23" hidden="1" x14ac:dyDescent="0.3">
      <c r="A1467" s="56">
        <v>44381</v>
      </c>
      <c r="B1467" s="47">
        <v>6.84</v>
      </c>
      <c r="C1467" s="47"/>
      <c r="D1467" s="47">
        <v>28.15</v>
      </c>
      <c r="E1467" s="47"/>
      <c r="F1467" s="47">
        <v>7.24</v>
      </c>
      <c r="H1467" s="12">
        <v>30</v>
      </c>
      <c r="I1467" s="1">
        <v>50</v>
      </c>
      <c r="J1467" s="2">
        <f t="shared" ref="J1467:J1498" si="277">AVERAGE(B1072:B1467)</f>
        <v>13.42845453597857</v>
      </c>
      <c r="K1467" s="2">
        <f t="shared" ref="K1467:K1498" si="278">AVERAGE(D1072:D1467)</f>
        <v>28.048114285580745</v>
      </c>
      <c r="L1467" s="2">
        <f t="shared" si="276"/>
        <v>14.639485466760295</v>
      </c>
      <c r="N1467" s="51"/>
      <c r="O1467" s="51"/>
      <c r="P1467" s="51"/>
      <c r="Q1467" s="2"/>
      <c r="R1467" s="2"/>
      <c r="S1467" s="2"/>
      <c r="T1467" s="2"/>
      <c r="U1467" s="2"/>
      <c r="V1467" s="48"/>
      <c r="W1467" s="2"/>
    </row>
    <row r="1468" spans="1:23" hidden="1" x14ac:dyDescent="0.3">
      <c r="A1468" s="56">
        <v>44382</v>
      </c>
      <c r="B1468" s="47">
        <v>4.5999999999999996</v>
      </c>
      <c r="C1468" s="47"/>
      <c r="D1468" s="47">
        <v>105.55036363636364</v>
      </c>
      <c r="E1468" s="47"/>
      <c r="F1468" s="47">
        <v>16.23</v>
      </c>
      <c r="H1468" s="12">
        <v>30</v>
      </c>
      <c r="I1468" s="1">
        <v>50</v>
      </c>
      <c r="J1468" s="2">
        <f t="shared" si="277"/>
        <v>13.403748653625629</v>
      </c>
      <c r="K1468" s="2">
        <f t="shared" si="278"/>
        <v>28.28071831557137</v>
      </c>
      <c r="L1468" s="2">
        <f t="shared" si="276"/>
        <v>14.651662681950166</v>
      </c>
      <c r="N1468" s="51"/>
      <c r="O1468" s="51"/>
      <c r="P1468" s="51"/>
      <c r="Q1468" s="2"/>
      <c r="R1468" s="2"/>
      <c r="S1468" s="2"/>
      <c r="T1468" s="2"/>
      <c r="U1468" s="2"/>
      <c r="V1468" s="48"/>
      <c r="W1468" s="2"/>
    </row>
    <row r="1469" spans="1:23" hidden="1" x14ac:dyDescent="0.3">
      <c r="A1469" s="56">
        <v>44383</v>
      </c>
      <c r="B1469" s="47">
        <v>7.19</v>
      </c>
      <c r="C1469" s="47"/>
      <c r="D1469" s="47">
        <v>55.01</v>
      </c>
      <c r="E1469" s="47"/>
      <c r="F1469" s="47">
        <v>9.7200000000000006</v>
      </c>
      <c r="H1469" s="12">
        <v>30</v>
      </c>
      <c r="I1469" s="1">
        <v>50</v>
      </c>
      <c r="J1469" s="2">
        <f t="shared" si="277"/>
        <v>13.404567067947879</v>
      </c>
      <c r="K1469" s="2">
        <f t="shared" si="278"/>
        <v>28.361130686705391</v>
      </c>
      <c r="L1469" s="2">
        <f t="shared" si="276"/>
        <v>14.653637365494472</v>
      </c>
      <c r="N1469" s="51"/>
      <c r="O1469" s="51"/>
      <c r="P1469" s="51"/>
      <c r="Q1469" s="2"/>
      <c r="R1469" s="2"/>
      <c r="S1469" s="2"/>
      <c r="T1469" s="2"/>
      <c r="U1469" s="2"/>
      <c r="V1469" s="48"/>
      <c r="W1469" s="2"/>
    </row>
    <row r="1470" spans="1:23" hidden="1" x14ac:dyDescent="0.3">
      <c r="A1470" s="56">
        <v>44384</v>
      </c>
      <c r="B1470" s="47">
        <v>14.03</v>
      </c>
      <c r="C1470" s="47"/>
      <c r="D1470" s="47">
        <v>27.9</v>
      </c>
      <c r="E1470" s="47"/>
      <c r="F1470" s="47">
        <v>17.04</v>
      </c>
      <c r="H1470" s="12">
        <v>30</v>
      </c>
      <c r="I1470" s="1">
        <v>50</v>
      </c>
      <c r="J1470" s="2">
        <f t="shared" si="277"/>
        <v>13.410193666413353</v>
      </c>
      <c r="K1470" s="2">
        <f t="shared" si="278"/>
        <v>28.374893573303329</v>
      </c>
      <c r="L1470" s="2">
        <f t="shared" si="276"/>
        <v>14.670700656633711</v>
      </c>
      <c r="N1470" s="51"/>
      <c r="O1470" s="51"/>
      <c r="P1470" s="51"/>
      <c r="Q1470" s="2"/>
      <c r="R1470" s="2"/>
      <c r="S1470" s="2"/>
      <c r="T1470" s="2"/>
      <c r="U1470" s="2"/>
      <c r="V1470" s="48"/>
      <c r="W1470" s="2"/>
    </row>
    <row r="1471" spans="1:23" hidden="1" x14ac:dyDescent="0.3">
      <c r="A1471" s="56">
        <v>44385</v>
      </c>
      <c r="B1471" s="47">
        <v>11.176818181818176</v>
      </c>
      <c r="C1471" s="47"/>
      <c r="D1471" s="47">
        <v>28.643017241379304</v>
      </c>
      <c r="E1471" s="47"/>
      <c r="F1471" s="47">
        <v>13.805517241379308</v>
      </c>
      <c r="H1471" s="12">
        <v>30</v>
      </c>
      <c r="I1471" s="1">
        <v>50</v>
      </c>
      <c r="J1471" s="2">
        <f t="shared" si="277"/>
        <v>13.395147165599589</v>
      </c>
      <c r="K1471" s="2">
        <f t="shared" si="278"/>
        <v>28.390622999183172</v>
      </c>
      <c r="L1471" s="2">
        <f t="shared" si="276"/>
        <v>14.661828548384042</v>
      </c>
      <c r="N1471" s="51"/>
      <c r="O1471" s="51"/>
      <c r="P1471" s="51"/>
      <c r="Q1471" s="2"/>
      <c r="R1471" s="2"/>
      <c r="S1471" s="2"/>
      <c r="T1471" s="2"/>
      <c r="U1471" s="2"/>
      <c r="V1471" s="48"/>
      <c r="W1471" s="2"/>
    </row>
    <row r="1472" spans="1:23" hidden="1" x14ac:dyDescent="0.3">
      <c r="A1472" s="56">
        <v>44386</v>
      </c>
      <c r="B1472" s="47">
        <v>7.98</v>
      </c>
      <c r="C1472" s="47"/>
      <c r="D1472" s="47">
        <v>12.7</v>
      </c>
      <c r="E1472" s="47"/>
      <c r="F1472" s="47">
        <v>12.75</v>
      </c>
      <c r="H1472" s="12">
        <v>30</v>
      </c>
      <c r="I1472" s="1">
        <v>50</v>
      </c>
      <c r="J1472" s="2">
        <f t="shared" si="277"/>
        <v>13.362282715471711</v>
      </c>
      <c r="K1472" s="2">
        <f t="shared" si="278"/>
        <v>28.37624155588421</v>
      </c>
      <c r="L1472" s="2">
        <f t="shared" si="276"/>
        <v>14.644942472434675</v>
      </c>
      <c r="N1472" s="51"/>
      <c r="O1472" s="51"/>
      <c r="P1472" s="51"/>
      <c r="Q1472" s="2"/>
      <c r="R1472" s="2"/>
      <c r="S1472" s="2"/>
      <c r="T1472" s="2"/>
      <c r="U1472" s="2"/>
      <c r="V1472" s="48"/>
      <c r="W1472" s="2"/>
    </row>
    <row r="1473" spans="1:23" hidden="1" x14ac:dyDescent="0.3">
      <c r="A1473" s="56">
        <v>44387</v>
      </c>
      <c r="B1473" s="47">
        <v>14.64</v>
      </c>
      <c r="C1473" s="47"/>
      <c r="D1473" s="47">
        <v>13.45</v>
      </c>
      <c r="E1473" s="47"/>
      <c r="F1473" s="47">
        <v>8.73</v>
      </c>
      <c r="H1473" s="12">
        <v>30</v>
      </c>
      <c r="I1473" s="1">
        <v>50</v>
      </c>
      <c r="J1473" s="2">
        <f t="shared" si="277"/>
        <v>13.371566602939739</v>
      </c>
      <c r="K1473" s="2">
        <f t="shared" si="278"/>
        <v>28.386937432172868</v>
      </c>
      <c r="L1473" s="2">
        <f t="shared" si="276"/>
        <v>14.636410826865053</v>
      </c>
      <c r="N1473" s="51"/>
      <c r="O1473" s="51"/>
      <c r="P1473" s="51"/>
      <c r="Q1473" s="2"/>
      <c r="R1473" s="2"/>
      <c r="S1473" s="2"/>
      <c r="T1473" s="2"/>
      <c r="U1473" s="2"/>
      <c r="V1473" s="48"/>
      <c r="W1473" s="2"/>
    </row>
    <row r="1474" spans="1:23" hidden="1" x14ac:dyDescent="0.3">
      <c r="A1474" s="56">
        <v>44388</v>
      </c>
      <c r="B1474" s="47">
        <v>13.44</v>
      </c>
      <c r="C1474" s="47"/>
      <c r="D1474" s="47">
        <v>8.77</v>
      </c>
      <c r="E1474" s="47"/>
      <c r="F1474" s="47">
        <v>10.130000000000001</v>
      </c>
      <c r="H1474" s="12">
        <v>30</v>
      </c>
      <c r="I1474" s="1">
        <v>50</v>
      </c>
      <c r="J1474" s="2">
        <f t="shared" si="277"/>
        <v>13.385428495522861</v>
      </c>
      <c r="K1474" s="2">
        <f t="shared" si="278"/>
        <v>28.386782792997611</v>
      </c>
      <c r="L1474" s="2">
        <f t="shared" si="276"/>
        <v>14.644208295219485</v>
      </c>
      <c r="N1474" s="51"/>
      <c r="O1474" s="51"/>
      <c r="P1474" s="51"/>
      <c r="Q1474" s="2"/>
      <c r="R1474" s="2"/>
      <c r="S1474" s="2"/>
      <c r="T1474" s="2"/>
      <c r="U1474" s="2"/>
      <c r="V1474" s="48"/>
      <c r="W1474" s="2"/>
    </row>
    <row r="1475" spans="1:23" hidden="1" x14ac:dyDescent="0.3">
      <c r="A1475" s="56">
        <v>44389</v>
      </c>
      <c r="B1475" s="47">
        <v>11.58</v>
      </c>
      <c r="C1475" s="47"/>
      <c r="D1475" s="47">
        <v>55.64</v>
      </c>
      <c r="E1475" s="47"/>
      <c r="F1475" s="47">
        <v>10.56</v>
      </c>
      <c r="H1475" s="12">
        <v>30</v>
      </c>
      <c r="I1475" s="1">
        <v>50</v>
      </c>
      <c r="J1475" s="2">
        <f t="shared" si="277"/>
        <v>13.390390132351504</v>
      </c>
      <c r="K1475" s="2">
        <f t="shared" si="278"/>
        <v>28.504334339389366</v>
      </c>
      <c r="L1475" s="2">
        <f t="shared" si="276"/>
        <v>14.632258928130879</v>
      </c>
      <c r="N1475" s="51"/>
      <c r="O1475" s="51"/>
      <c r="P1475" s="51"/>
      <c r="Q1475" s="2"/>
      <c r="R1475" s="2"/>
      <c r="S1475" s="2"/>
      <c r="T1475" s="2"/>
      <c r="U1475" s="2"/>
      <c r="V1475" s="48"/>
      <c r="W1475" s="2"/>
    </row>
    <row r="1476" spans="1:23" hidden="1" x14ac:dyDescent="0.3">
      <c r="A1476" s="56">
        <v>44390</v>
      </c>
      <c r="B1476" s="47">
        <v>7.49</v>
      </c>
      <c r="C1476" s="47"/>
      <c r="D1476" s="47">
        <v>99.64</v>
      </c>
      <c r="E1476" s="47"/>
      <c r="F1476" s="47">
        <v>14.11</v>
      </c>
      <c r="H1476" s="12">
        <v>30</v>
      </c>
      <c r="I1476" s="1">
        <v>50</v>
      </c>
      <c r="J1476" s="2">
        <f t="shared" si="277"/>
        <v>13.364072996801633</v>
      </c>
      <c r="K1476" s="2">
        <f t="shared" si="278"/>
        <v>28.719205473409982</v>
      </c>
      <c r="L1476" s="2">
        <f t="shared" si="276"/>
        <v>14.621043738257457</v>
      </c>
      <c r="N1476" s="51"/>
      <c r="O1476" s="51"/>
      <c r="P1476" s="51"/>
      <c r="Q1476" s="2"/>
      <c r="R1476" s="2"/>
      <c r="S1476" s="2"/>
      <c r="T1476" s="2"/>
      <c r="U1476" s="2"/>
      <c r="V1476" s="48"/>
      <c r="W1476" s="2"/>
    </row>
    <row r="1477" spans="1:23" hidden="1" x14ac:dyDescent="0.3">
      <c r="A1477" s="56">
        <v>44391</v>
      </c>
      <c r="B1477" s="47">
        <v>9.1999999999999993</v>
      </c>
      <c r="C1477" s="47"/>
      <c r="D1477" s="47">
        <v>91.01</v>
      </c>
      <c r="E1477" s="47"/>
      <c r="F1477" s="47">
        <v>13.94</v>
      </c>
      <c r="H1477" s="12">
        <v>30</v>
      </c>
      <c r="I1477" s="1">
        <v>50</v>
      </c>
      <c r="J1477" s="2">
        <f t="shared" si="277"/>
        <v>13.354558930305469</v>
      </c>
      <c r="K1477" s="2">
        <f t="shared" si="278"/>
        <v>28.876396195059471</v>
      </c>
      <c r="L1477" s="2">
        <f t="shared" si="276"/>
        <v>14.620081712941001</v>
      </c>
      <c r="N1477" s="51"/>
      <c r="O1477" s="51"/>
      <c r="P1477" s="51"/>
      <c r="Q1477" s="2"/>
      <c r="R1477" s="2"/>
      <c r="S1477" s="2"/>
      <c r="T1477" s="2"/>
      <c r="U1477" s="2"/>
      <c r="V1477" s="48"/>
      <c r="W1477" s="2"/>
    </row>
    <row r="1478" spans="1:23" hidden="1" x14ac:dyDescent="0.3">
      <c r="A1478" s="56">
        <v>44392</v>
      </c>
      <c r="B1478" s="47">
        <v>7.01</v>
      </c>
      <c r="C1478" s="47"/>
      <c r="D1478" s="47">
        <v>61.04</v>
      </c>
      <c r="E1478" s="47"/>
      <c r="F1478" s="47">
        <v>8.1999999999999993</v>
      </c>
      <c r="H1478" s="12">
        <v>30</v>
      </c>
      <c r="I1478" s="1">
        <v>50</v>
      </c>
      <c r="J1478" s="2">
        <f t="shared" si="277"/>
        <v>13.34760240856634</v>
      </c>
      <c r="K1478" s="2">
        <f t="shared" si="278"/>
        <v>28.990622999183181</v>
      </c>
      <c r="L1478" s="2">
        <f t="shared" si="276"/>
        <v>14.617448801548596</v>
      </c>
      <c r="N1478" s="51"/>
      <c r="O1478" s="51"/>
      <c r="P1478" s="51"/>
      <c r="Q1478" s="2"/>
      <c r="R1478" s="2"/>
      <c r="S1478" s="2"/>
      <c r="T1478" s="2"/>
      <c r="U1478" s="2"/>
      <c r="V1478" s="48"/>
      <c r="W1478" s="2"/>
    </row>
    <row r="1479" spans="1:23" hidden="1" x14ac:dyDescent="0.3">
      <c r="A1479" s="56">
        <v>44393</v>
      </c>
      <c r="B1479" s="47">
        <v>12.87</v>
      </c>
      <c r="C1479" s="47"/>
      <c r="D1479" s="47">
        <v>36.72</v>
      </c>
      <c r="E1479" s="47"/>
      <c r="F1479" s="47">
        <v>12.71</v>
      </c>
      <c r="H1479" s="12">
        <v>30</v>
      </c>
      <c r="I1479" s="1">
        <v>50</v>
      </c>
      <c r="J1479" s="2">
        <f t="shared" si="277"/>
        <v>13.362615196290127</v>
      </c>
      <c r="K1479" s="2">
        <f t="shared" si="278"/>
        <v>28.988071452791427</v>
      </c>
      <c r="L1479" s="2">
        <f t="shared" si="276"/>
        <v>14.627195636991633</v>
      </c>
      <c r="N1479" s="51"/>
      <c r="O1479" s="51"/>
      <c r="P1479" s="51"/>
      <c r="Q1479" s="2"/>
      <c r="R1479" s="2"/>
      <c r="S1479" s="2"/>
      <c r="T1479" s="2"/>
      <c r="U1479" s="2"/>
      <c r="V1479" s="48"/>
      <c r="W1479" s="2"/>
    </row>
    <row r="1480" spans="1:23" hidden="1" x14ac:dyDescent="0.3">
      <c r="A1480" s="56">
        <v>44394</v>
      </c>
      <c r="B1480" s="47">
        <v>11.18</v>
      </c>
      <c r="C1480" s="47"/>
      <c r="D1480" s="47">
        <v>31.97</v>
      </c>
      <c r="E1480" s="47"/>
      <c r="F1480" s="47">
        <v>16.98</v>
      </c>
      <c r="H1480" s="12">
        <v>30</v>
      </c>
      <c r="I1480" s="1">
        <v>50</v>
      </c>
      <c r="J1480" s="2">
        <f t="shared" si="277"/>
        <v>13.37440547762005</v>
      </c>
      <c r="K1480" s="2">
        <f t="shared" si="278"/>
        <v>28.962994133203797</v>
      </c>
      <c r="L1480" s="2">
        <f t="shared" si="276"/>
        <v>14.647853864839734</v>
      </c>
      <c r="N1480" s="51"/>
      <c r="O1480" s="51"/>
      <c r="P1480" s="51"/>
      <c r="Q1480" s="2"/>
      <c r="R1480" s="2"/>
      <c r="S1480" s="2"/>
      <c r="T1480" s="2"/>
      <c r="U1480" s="2"/>
      <c r="V1480" s="48"/>
      <c r="W1480" s="2"/>
    </row>
    <row r="1481" spans="1:23" hidden="1" x14ac:dyDescent="0.3">
      <c r="A1481" s="56">
        <v>44395</v>
      </c>
      <c r="B1481" s="47">
        <v>5.09</v>
      </c>
      <c r="C1481" s="47"/>
      <c r="D1481" s="47">
        <v>27.55</v>
      </c>
      <c r="E1481" s="47"/>
      <c r="F1481" s="47">
        <v>8.7799999999999994</v>
      </c>
      <c r="H1481" s="12">
        <v>30</v>
      </c>
      <c r="I1481" s="1">
        <v>50</v>
      </c>
      <c r="J1481" s="2">
        <f t="shared" si="277"/>
        <v>13.360978367645625</v>
      </c>
      <c r="K1481" s="2">
        <f t="shared" si="278"/>
        <v>28.954927122894514</v>
      </c>
      <c r="L1481" s="2">
        <f t="shared" si="276"/>
        <v>14.636993105346063</v>
      </c>
      <c r="N1481" s="51"/>
      <c r="O1481" s="51"/>
      <c r="P1481" s="51"/>
      <c r="Q1481" s="2"/>
      <c r="R1481" s="2"/>
      <c r="S1481" s="2"/>
      <c r="T1481" s="2"/>
      <c r="U1481" s="2"/>
      <c r="V1481" s="48"/>
      <c r="W1481" s="2"/>
    </row>
    <row r="1482" spans="1:23" hidden="1" x14ac:dyDescent="0.3">
      <c r="A1482" s="56">
        <v>44396</v>
      </c>
      <c r="B1482" s="47">
        <v>4.2</v>
      </c>
      <c r="C1482" s="47"/>
      <c r="D1482" s="47">
        <v>67.267844827586302</v>
      </c>
      <c r="E1482" s="47"/>
      <c r="F1482" s="47">
        <v>8.19</v>
      </c>
      <c r="H1482" s="12">
        <v>30</v>
      </c>
      <c r="I1482" s="1">
        <v>50</v>
      </c>
      <c r="J1482" s="2">
        <f t="shared" si="277"/>
        <v>13.341464301149461</v>
      </c>
      <c r="K1482" s="2">
        <f t="shared" si="278"/>
        <v>29.09718960956355</v>
      </c>
      <c r="L1482" s="2">
        <f t="shared" si="276"/>
        <v>14.626031080029607</v>
      </c>
      <c r="N1482" s="51"/>
      <c r="O1482" s="51"/>
      <c r="P1482" s="51"/>
      <c r="Q1482" s="2"/>
      <c r="R1482" s="2"/>
      <c r="S1482" s="2"/>
      <c r="T1482" s="2"/>
      <c r="U1482" s="2"/>
      <c r="V1482" s="48"/>
      <c r="W1482" s="2"/>
    </row>
    <row r="1483" spans="1:23" hidden="1" x14ac:dyDescent="0.3">
      <c r="A1483" s="56">
        <v>44397</v>
      </c>
      <c r="B1483" s="47">
        <v>4.68</v>
      </c>
      <c r="C1483" s="47"/>
      <c r="D1483" s="47">
        <v>80.13</v>
      </c>
      <c r="E1483" s="47"/>
      <c r="F1483" s="47">
        <v>6.14</v>
      </c>
      <c r="H1483" s="12">
        <v>30</v>
      </c>
      <c r="I1483" s="1">
        <v>50</v>
      </c>
      <c r="J1483" s="2">
        <f t="shared" si="277"/>
        <v>13.332973252556108</v>
      </c>
      <c r="K1483" s="2">
        <f t="shared" si="278"/>
        <v>29.235617444615094</v>
      </c>
      <c r="L1483" s="2">
        <f t="shared" si="276"/>
        <v>14.620233611675181</v>
      </c>
      <c r="N1483" s="51"/>
      <c r="O1483" s="51"/>
      <c r="P1483" s="51"/>
      <c r="Q1483" s="2"/>
      <c r="R1483" s="2"/>
      <c r="S1483" s="2"/>
      <c r="T1483" s="2"/>
      <c r="U1483" s="2"/>
      <c r="V1483" s="48"/>
      <c r="W1483" s="2"/>
    </row>
    <row r="1484" spans="1:23" hidden="1" x14ac:dyDescent="0.3">
      <c r="A1484" s="56">
        <v>44398</v>
      </c>
      <c r="B1484" s="47">
        <v>11.45</v>
      </c>
      <c r="C1484" s="47"/>
      <c r="D1484" s="47">
        <v>30.75</v>
      </c>
      <c r="E1484" s="47"/>
      <c r="F1484" s="47">
        <v>8.8000000000000007</v>
      </c>
      <c r="H1484" s="12">
        <v>30</v>
      </c>
      <c r="I1484" s="1">
        <v>50</v>
      </c>
      <c r="J1484" s="2">
        <f t="shared" si="277"/>
        <v>13.338599851021581</v>
      </c>
      <c r="K1484" s="2">
        <f t="shared" si="278"/>
        <v>29.274483423996539</v>
      </c>
      <c r="L1484" s="2">
        <f t="shared" si="276"/>
        <v>14.615828548384041</v>
      </c>
      <c r="N1484" s="51"/>
      <c r="O1484" s="51"/>
      <c r="P1484" s="51"/>
      <c r="Q1484" s="2"/>
      <c r="R1484" s="2"/>
      <c r="S1484" s="2"/>
      <c r="T1484" s="2"/>
      <c r="U1484" s="2"/>
      <c r="V1484" s="48"/>
      <c r="W1484" s="2"/>
    </row>
    <row r="1485" spans="1:23" hidden="1" x14ac:dyDescent="0.3">
      <c r="A1485" s="56">
        <v>44399</v>
      </c>
      <c r="B1485" s="47">
        <v>8.48</v>
      </c>
      <c r="C1485" s="47"/>
      <c r="D1485" s="47">
        <v>48.31</v>
      </c>
      <c r="E1485" s="47"/>
      <c r="F1485" s="47">
        <v>11.67</v>
      </c>
      <c r="H1485" s="12">
        <v>30</v>
      </c>
      <c r="I1485" s="1">
        <v>50</v>
      </c>
      <c r="J1485" s="2">
        <f t="shared" si="277"/>
        <v>13.342589620842553</v>
      </c>
      <c r="K1485" s="2">
        <f t="shared" si="278"/>
        <v>29.348272083790356</v>
      </c>
      <c r="L1485" s="2">
        <f t="shared" si="276"/>
        <v>14.624537409143533</v>
      </c>
      <c r="N1485" s="51"/>
      <c r="O1485" s="51"/>
      <c r="P1485" s="51"/>
      <c r="Q1485" s="2"/>
      <c r="R1485" s="2"/>
      <c r="S1485" s="2"/>
      <c r="T1485" s="2"/>
      <c r="U1485" s="2"/>
      <c r="V1485" s="48"/>
      <c r="W1485" s="2"/>
    </row>
    <row r="1486" spans="1:23" hidden="1" x14ac:dyDescent="0.3">
      <c r="A1486" s="56">
        <v>44400</v>
      </c>
      <c r="B1486" s="47">
        <v>6.13</v>
      </c>
      <c r="C1486" s="47"/>
      <c r="D1486" s="47">
        <v>69.31</v>
      </c>
      <c r="E1486" s="47"/>
      <c r="F1486" s="47">
        <v>17.66</v>
      </c>
      <c r="H1486" s="12">
        <v>30</v>
      </c>
      <c r="I1486" s="1">
        <v>50</v>
      </c>
      <c r="J1486" s="2">
        <f t="shared" si="277"/>
        <v>13.343638214192936</v>
      </c>
      <c r="K1486" s="2">
        <f t="shared" si="278"/>
        <v>29.471442186883131</v>
      </c>
      <c r="L1486" s="2">
        <f t="shared" si="276"/>
        <v>14.652663991422013</v>
      </c>
      <c r="N1486" s="51"/>
      <c r="O1486" s="51"/>
      <c r="P1486" s="51"/>
      <c r="Q1486" s="2"/>
      <c r="R1486" s="2"/>
      <c r="S1486" s="2"/>
      <c r="T1486" s="2"/>
      <c r="U1486" s="2"/>
      <c r="V1486" s="48"/>
      <c r="W1486" s="2"/>
    </row>
    <row r="1487" spans="1:23" hidden="1" x14ac:dyDescent="0.3">
      <c r="A1487" s="56">
        <v>44401</v>
      </c>
      <c r="B1487" s="47">
        <v>4.66</v>
      </c>
      <c r="C1487" s="47"/>
      <c r="D1487" s="47">
        <v>30.51</v>
      </c>
      <c r="E1487" s="47"/>
      <c r="F1487" s="47">
        <v>6.65</v>
      </c>
      <c r="H1487" s="12">
        <v>30</v>
      </c>
      <c r="I1487" s="1">
        <v>50</v>
      </c>
      <c r="J1487" s="2">
        <f t="shared" si="277"/>
        <v>13.345147165599585</v>
      </c>
      <c r="K1487" s="2">
        <f t="shared" si="278"/>
        <v>29.497370021934678</v>
      </c>
      <c r="L1487" s="2">
        <f t="shared" si="276"/>
        <v>14.657195636991634</v>
      </c>
      <c r="N1487" s="51"/>
      <c r="O1487" s="51"/>
      <c r="P1487" s="51"/>
      <c r="Q1487" s="2"/>
      <c r="R1487" s="2"/>
      <c r="S1487" s="2"/>
      <c r="T1487" s="2"/>
      <c r="U1487" s="2"/>
      <c r="V1487" s="48"/>
      <c r="W1487" s="2"/>
    </row>
    <row r="1488" spans="1:23" hidden="1" x14ac:dyDescent="0.3">
      <c r="A1488" s="56">
        <v>44402</v>
      </c>
      <c r="B1488" s="47">
        <v>9.67</v>
      </c>
      <c r="C1488" s="47"/>
      <c r="D1488" s="47">
        <v>54.98</v>
      </c>
      <c r="E1488" s="47"/>
      <c r="F1488" s="47">
        <v>10.41</v>
      </c>
      <c r="H1488" s="12">
        <v>30</v>
      </c>
      <c r="I1488" s="1">
        <v>50</v>
      </c>
      <c r="J1488" s="2">
        <f t="shared" si="277"/>
        <v>13.358651001916721</v>
      </c>
      <c r="K1488" s="2">
        <f t="shared" si="278"/>
        <v>29.574148372450143</v>
      </c>
      <c r="L1488" s="2">
        <f t="shared" si="276"/>
        <v>14.669853864839734</v>
      </c>
      <c r="N1488" s="51"/>
      <c r="O1488" s="51"/>
      <c r="P1488" s="51"/>
      <c r="Q1488" s="2"/>
      <c r="R1488" s="2"/>
      <c r="S1488" s="2"/>
      <c r="T1488" s="2"/>
      <c r="U1488" s="2"/>
      <c r="V1488" s="48"/>
      <c r="W1488" s="2"/>
    </row>
    <row r="1489" spans="1:23" hidden="1" x14ac:dyDescent="0.3">
      <c r="A1489" s="56">
        <v>44403</v>
      </c>
      <c r="B1489" s="47">
        <v>7.59</v>
      </c>
      <c r="C1489" s="47"/>
      <c r="D1489" s="47">
        <v>62.56</v>
      </c>
      <c r="E1489" s="47"/>
      <c r="F1489" s="47">
        <v>11.33</v>
      </c>
      <c r="H1489" s="12">
        <v>30</v>
      </c>
      <c r="I1489" s="1">
        <v>50</v>
      </c>
      <c r="J1489" s="2">
        <f t="shared" si="277"/>
        <v>13.369853047952528</v>
      </c>
      <c r="K1489" s="2">
        <f t="shared" si="278"/>
        <v>29.630364867295508</v>
      </c>
      <c r="L1489" s="2">
        <f t="shared" si="276"/>
        <v>14.684360193953658</v>
      </c>
      <c r="N1489" s="51"/>
      <c r="O1489" s="51"/>
      <c r="P1489" s="51"/>
      <c r="Q1489" s="2"/>
      <c r="R1489" s="2"/>
      <c r="S1489" s="2"/>
      <c r="T1489" s="2"/>
      <c r="U1489" s="2"/>
      <c r="V1489" s="48"/>
      <c r="W1489" s="2"/>
    </row>
    <row r="1490" spans="1:23" hidden="1" x14ac:dyDescent="0.3">
      <c r="A1490" s="56">
        <v>44404</v>
      </c>
      <c r="B1490" s="47">
        <v>8.89</v>
      </c>
      <c r="C1490" s="47"/>
      <c r="D1490" s="47">
        <v>70.03</v>
      </c>
      <c r="E1490" s="47"/>
      <c r="F1490" s="47">
        <v>12.04</v>
      </c>
      <c r="H1490" s="12">
        <v>30</v>
      </c>
      <c r="I1490" s="1">
        <v>50</v>
      </c>
      <c r="J1490" s="2">
        <f t="shared" si="277"/>
        <v>13.37847197378373</v>
      </c>
      <c r="K1490" s="2">
        <f t="shared" si="278"/>
        <v>29.744333939460454</v>
      </c>
      <c r="L1490" s="2">
        <f t="shared" si="276"/>
        <v>14.689347535725812</v>
      </c>
      <c r="N1490" s="51"/>
      <c r="O1490" s="51"/>
      <c r="P1490" s="51"/>
      <c r="Q1490" s="2"/>
      <c r="R1490" s="2"/>
      <c r="S1490" s="2"/>
      <c r="T1490" s="2"/>
      <c r="U1490" s="2"/>
      <c r="V1490" s="48"/>
      <c r="W1490" s="2"/>
    </row>
    <row r="1491" spans="1:23" hidden="1" x14ac:dyDescent="0.3">
      <c r="A1491" s="56">
        <v>44405</v>
      </c>
      <c r="B1491" s="47">
        <v>16.53</v>
      </c>
      <c r="C1491" s="47"/>
      <c r="D1491" s="47">
        <v>131.88</v>
      </c>
      <c r="E1491" s="47"/>
      <c r="F1491" s="47">
        <v>16.850000000000001</v>
      </c>
      <c r="H1491" s="12">
        <v>30</v>
      </c>
      <c r="I1491" s="1">
        <v>50</v>
      </c>
      <c r="J1491" s="2">
        <f t="shared" si="277"/>
        <v>13.394047421354063</v>
      </c>
      <c r="K1491" s="2">
        <f t="shared" si="278"/>
        <v>30.018096826058393</v>
      </c>
      <c r="L1491" s="2">
        <f t="shared" si="276"/>
        <v>14.691803231928343</v>
      </c>
      <c r="N1491" s="51"/>
      <c r="O1491" s="51"/>
      <c r="P1491" s="51"/>
      <c r="Q1491" s="2"/>
      <c r="R1491" s="2"/>
      <c r="S1491" s="2"/>
      <c r="T1491" s="2"/>
      <c r="U1491" s="2"/>
      <c r="V1491" s="48"/>
      <c r="W1491" s="2"/>
    </row>
    <row r="1492" spans="1:23" hidden="1" x14ac:dyDescent="0.3">
      <c r="A1492" s="56">
        <v>44406</v>
      </c>
      <c r="B1492" s="47">
        <v>10.3</v>
      </c>
      <c r="C1492" s="47"/>
      <c r="D1492" s="47">
        <v>55.31</v>
      </c>
      <c r="E1492" s="47"/>
      <c r="F1492" s="47">
        <v>11.82</v>
      </c>
      <c r="H1492" s="12">
        <v>30</v>
      </c>
      <c r="I1492" s="1">
        <v>50</v>
      </c>
      <c r="J1492" s="2">
        <f t="shared" si="277"/>
        <v>13.392896526213397</v>
      </c>
      <c r="K1492" s="2">
        <f t="shared" si="278"/>
        <v>30.07783909409963</v>
      </c>
      <c r="L1492" s="2">
        <f t="shared" si="276"/>
        <v>14.682891839523279</v>
      </c>
      <c r="N1492" s="51"/>
      <c r="O1492" s="51"/>
      <c r="P1492" s="51"/>
      <c r="Q1492" s="2"/>
      <c r="R1492" s="2"/>
      <c r="S1492" s="2"/>
      <c r="T1492" s="2"/>
      <c r="U1492" s="2"/>
      <c r="V1492" s="48"/>
      <c r="W1492" s="2"/>
    </row>
    <row r="1493" spans="1:23" hidden="1" x14ac:dyDescent="0.3">
      <c r="A1493" s="56">
        <v>44407</v>
      </c>
      <c r="B1493" s="47">
        <v>6.97</v>
      </c>
      <c r="C1493" s="47"/>
      <c r="D1493" s="47">
        <v>80.47</v>
      </c>
      <c r="E1493" s="47"/>
      <c r="F1493" s="47">
        <v>10.46</v>
      </c>
      <c r="H1493" s="12">
        <v>30</v>
      </c>
      <c r="I1493" s="1">
        <v>50</v>
      </c>
      <c r="J1493" s="2">
        <f t="shared" si="277"/>
        <v>13.391438725701889</v>
      </c>
      <c r="K1493" s="2">
        <f t="shared" si="278"/>
        <v>30.232323630182101</v>
      </c>
      <c r="L1493" s="2">
        <f t="shared" si="276"/>
        <v>14.690385510409355</v>
      </c>
      <c r="N1493" s="51"/>
      <c r="O1493" s="51"/>
      <c r="P1493" s="51"/>
      <c r="Q1493" s="2"/>
      <c r="R1493" s="2"/>
      <c r="S1493" s="2"/>
      <c r="T1493" s="2"/>
      <c r="U1493" s="2"/>
      <c r="V1493" s="48"/>
      <c r="W1493" s="2"/>
    </row>
    <row r="1494" spans="1:23" hidden="1" x14ac:dyDescent="0.3">
      <c r="A1494" s="56">
        <v>44408</v>
      </c>
      <c r="B1494" s="47">
        <v>11.64</v>
      </c>
      <c r="C1494" s="47"/>
      <c r="D1494" s="47">
        <v>72.7</v>
      </c>
      <c r="E1494" s="47"/>
      <c r="F1494" s="47">
        <v>21.16</v>
      </c>
      <c r="H1494" s="12">
        <v>30</v>
      </c>
      <c r="I1494" s="1">
        <v>50</v>
      </c>
      <c r="J1494" s="2">
        <f t="shared" si="277"/>
        <v>13.404175298591912</v>
      </c>
      <c r="K1494" s="2">
        <f t="shared" si="278"/>
        <v>30.355493733274887</v>
      </c>
      <c r="L1494" s="2">
        <f t="shared" si="276"/>
        <v>14.717018421801761</v>
      </c>
      <c r="N1494" s="51"/>
      <c r="O1494" s="51"/>
      <c r="P1494" s="51"/>
      <c r="Q1494" s="2"/>
      <c r="R1494" s="2"/>
      <c r="S1494" s="2"/>
      <c r="T1494" s="2"/>
      <c r="U1494" s="2"/>
      <c r="V1494" s="48"/>
      <c r="W1494" s="2"/>
    </row>
    <row r="1495" spans="1:23" hidden="1" x14ac:dyDescent="0.3">
      <c r="A1495" s="56">
        <v>44409</v>
      </c>
      <c r="B1495" s="47">
        <v>13.3</v>
      </c>
      <c r="C1495" s="47"/>
      <c r="D1495" s="47">
        <v>63.83</v>
      </c>
      <c r="E1495" s="47"/>
      <c r="F1495" s="47">
        <v>15.4</v>
      </c>
      <c r="H1495" s="12">
        <v>30</v>
      </c>
      <c r="I1495" s="1">
        <v>50</v>
      </c>
      <c r="J1495" s="2">
        <f t="shared" si="277"/>
        <v>13.41701417327222</v>
      </c>
      <c r="K1495" s="2">
        <f t="shared" si="278"/>
        <v>30.2774267229656</v>
      </c>
      <c r="L1495" s="2">
        <f t="shared" ref="L1495:L1525" si="279">AVERAGE(F1100:F1495)</f>
        <v>14.714436143320746</v>
      </c>
      <c r="N1495" s="51"/>
      <c r="O1495" s="51"/>
      <c r="P1495" s="51"/>
      <c r="Q1495" s="2"/>
      <c r="R1495" s="2"/>
      <c r="S1495" s="2"/>
      <c r="T1495" s="2"/>
      <c r="U1495" s="2"/>
      <c r="V1495" s="48"/>
      <c r="W1495" s="2"/>
    </row>
    <row r="1496" spans="1:23" hidden="1" x14ac:dyDescent="0.3">
      <c r="A1496" s="56">
        <v>44410</v>
      </c>
      <c r="B1496" s="47">
        <v>17.41</v>
      </c>
      <c r="C1496" s="47"/>
      <c r="D1496" s="47">
        <v>20.76</v>
      </c>
      <c r="E1496" s="47"/>
      <c r="F1496" s="47">
        <v>22</v>
      </c>
      <c r="H1496" s="12">
        <v>30</v>
      </c>
      <c r="I1496" s="1">
        <v>50</v>
      </c>
      <c r="J1496" s="2">
        <f t="shared" si="277"/>
        <v>13.436451513425673</v>
      </c>
      <c r="K1496" s="2">
        <f t="shared" si="278"/>
        <v>30.110493733274883</v>
      </c>
      <c r="L1496" s="2">
        <f t="shared" si="279"/>
        <v>14.728891839523278</v>
      </c>
      <c r="N1496" s="51"/>
      <c r="O1496" s="51"/>
      <c r="P1496" s="51"/>
      <c r="Q1496" s="2"/>
      <c r="R1496" s="2"/>
      <c r="S1496" s="2"/>
      <c r="T1496" s="2"/>
      <c r="U1496" s="2"/>
      <c r="V1496" s="48"/>
      <c r="W1496" s="2"/>
    </row>
    <row r="1497" spans="1:23" hidden="1" x14ac:dyDescent="0.3">
      <c r="A1497" s="56">
        <v>44411</v>
      </c>
      <c r="B1497" s="47">
        <v>13.6</v>
      </c>
      <c r="C1497" s="47"/>
      <c r="D1497" s="47">
        <v>41.45</v>
      </c>
      <c r="E1497" s="47"/>
      <c r="F1497" s="47">
        <v>14.97</v>
      </c>
      <c r="H1497" s="12">
        <v>30</v>
      </c>
      <c r="I1497" s="1">
        <v>50</v>
      </c>
      <c r="J1497" s="2">
        <f t="shared" si="277"/>
        <v>13.44553079731314</v>
      </c>
      <c r="K1497" s="2">
        <f t="shared" si="278"/>
        <v>30.078586516780035</v>
      </c>
      <c r="L1497" s="2">
        <f t="shared" si="279"/>
        <v>14.718663991422014</v>
      </c>
      <c r="N1497" s="51"/>
      <c r="O1497" s="51"/>
      <c r="P1497" s="51"/>
      <c r="Q1497" s="2"/>
      <c r="R1497" s="2"/>
      <c r="S1497" s="2"/>
      <c r="T1497" s="2"/>
      <c r="U1497" s="2"/>
      <c r="V1497" s="48"/>
      <c r="W1497" s="2"/>
    </row>
    <row r="1498" spans="1:23" hidden="1" x14ac:dyDescent="0.3">
      <c r="A1498" s="56">
        <v>44412</v>
      </c>
      <c r="B1498" s="47">
        <v>5.24</v>
      </c>
      <c r="C1498" s="47"/>
      <c r="D1498" s="47">
        <v>76.58</v>
      </c>
      <c r="E1498" s="47"/>
      <c r="F1498" s="47">
        <v>8.67</v>
      </c>
      <c r="H1498" s="12">
        <v>30</v>
      </c>
      <c r="I1498" s="1">
        <v>50</v>
      </c>
      <c r="J1498" s="2">
        <f t="shared" si="277"/>
        <v>13.445760976341274</v>
      </c>
      <c r="K1498" s="2">
        <f t="shared" si="278"/>
        <v>30.222246310594468</v>
      </c>
      <c r="L1498" s="2">
        <f t="shared" si="279"/>
        <v>14.719448801548594</v>
      </c>
      <c r="N1498" s="51"/>
      <c r="O1498" s="51"/>
      <c r="P1498" s="51"/>
      <c r="Q1498" s="2"/>
      <c r="R1498" s="2"/>
      <c r="S1498" s="2"/>
      <c r="T1498" s="2"/>
      <c r="U1498" s="2"/>
      <c r="V1498" s="48"/>
      <c r="W1498" s="2"/>
    </row>
    <row r="1499" spans="1:23" hidden="1" x14ac:dyDescent="0.3">
      <c r="A1499" s="56">
        <v>44413</v>
      </c>
      <c r="B1499" s="47">
        <v>4.66</v>
      </c>
      <c r="C1499" s="47"/>
      <c r="D1499" s="47">
        <v>124.29</v>
      </c>
      <c r="E1499" s="47"/>
      <c r="F1499" s="47">
        <v>7.93</v>
      </c>
      <c r="H1499" s="12">
        <v>30</v>
      </c>
      <c r="I1499" s="1">
        <v>50</v>
      </c>
      <c r="J1499" s="2">
        <f t="shared" ref="J1499:J1530" si="280">AVERAGE(B1104:B1499)</f>
        <v>13.447551257671197</v>
      </c>
      <c r="K1499" s="2">
        <f t="shared" ref="K1499:K1530" si="281">AVERAGE(D1104:D1499)</f>
        <v>30.496421568326433</v>
      </c>
      <c r="L1499" s="2">
        <f t="shared" si="279"/>
        <v>14.720815890156189</v>
      </c>
      <c r="N1499" s="51"/>
      <c r="O1499" s="51"/>
      <c r="P1499" s="51"/>
      <c r="Q1499" s="2"/>
      <c r="R1499" s="2"/>
      <c r="S1499" s="2"/>
      <c r="T1499" s="2"/>
      <c r="U1499" s="2"/>
      <c r="V1499" s="48"/>
      <c r="W1499" s="2"/>
    </row>
    <row r="1500" spans="1:23" hidden="1" x14ac:dyDescent="0.3">
      <c r="A1500" s="56">
        <v>44414</v>
      </c>
      <c r="B1500" s="47">
        <v>5.43</v>
      </c>
      <c r="C1500" s="47"/>
      <c r="D1500" s="47">
        <v>65.42</v>
      </c>
      <c r="E1500" s="47"/>
      <c r="F1500" s="47">
        <v>8.73</v>
      </c>
      <c r="H1500" s="12">
        <v>30</v>
      </c>
      <c r="I1500" s="1">
        <v>50</v>
      </c>
      <c r="J1500" s="2">
        <f t="shared" si="280"/>
        <v>13.441234122121324</v>
      </c>
      <c r="K1500" s="2">
        <f t="shared" si="281"/>
        <v>30.621937032243956</v>
      </c>
      <c r="L1500" s="2">
        <f t="shared" si="279"/>
        <v>14.719145004080239</v>
      </c>
      <c r="N1500" s="51"/>
      <c r="O1500" s="51"/>
      <c r="P1500" s="51"/>
      <c r="Q1500" s="2"/>
      <c r="R1500" s="2"/>
      <c r="S1500" s="2"/>
      <c r="T1500" s="2"/>
      <c r="U1500" s="2"/>
      <c r="V1500" s="48"/>
      <c r="W1500" s="2"/>
    </row>
    <row r="1501" spans="1:23" hidden="1" x14ac:dyDescent="0.3">
      <c r="A1501" s="56">
        <v>44415</v>
      </c>
      <c r="B1501" s="47">
        <v>6.5</v>
      </c>
      <c r="C1501" s="47"/>
      <c r="D1501" s="47">
        <v>31.53</v>
      </c>
      <c r="E1501" s="47"/>
      <c r="F1501" s="47">
        <v>8.52</v>
      </c>
      <c r="H1501" s="12">
        <v>30</v>
      </c>
      <c r="I1501" s="1">
        <v>50</v>
      </c>
      <c r="J1501" s="2">
        <f t="shared" si="280"/>
        <v>13.420185528770942</v>
      </c>
      <c r="K1501" s="2">
        <f t="shared" si="281"/>
        <v>30.644282393068703</v>
      </c>
      <c r="L1501" s="2">
        <f t="shared" si="279"/>
        <v>14.704866523067587</v>
      </c>
      <c r="N1501" s="51"/>
      <c r="O1501" s="51"/>
      <c r="P1501" s="51"/>
      <c r="Q1501" s="2"/>
      <c r="R1501" s="2"/>
      <c r="S1501" s="2"/>
      <c r="T1501" s="2"/>
      <c r="U1501" s="2"/>
      <c r="V1501" s="48"/>
      <c r="W1501" s="2"/>
    </row>
    <row r="1502" spans="1:23" hidden="1" x14ac:dyDescent="0.3">
      <c r="A1502" s="56">
        <v>44416</v>
      </c>
      <c r="B1502" s="47">
        <v>12.13</v>
      </c>
      <c r="C1502" s="47"/>
      <c r="D1502" s="47">
        <v>16.329999999999998</v>
      </c>
      <c r="E1502" s="47"/>
      <c r="F1502" s="47">
        <v>10.76</v>
      </c>
      <c r="H1502" s="12">
        <v>30</v>
      </c>
      <c r="I1502" s="1">
        <v>50</v>
      </c>
      <c r="J1502" s="2">
        <f t="shared" si="280"/>
        <v>13.433331308822092</v>
      </c>
      <c r="K1502" s="2">
        <f t="shared" si="281"/>
        <v>30.664024661109941</v>
      </c>
      <c r="L1502" s="2">
        <f t="shared" si="279"/>
        <v>14.711752599016954</v>
      </c>
      <c r="N1502" s="51"/>
      <c r="O1502" s="51"/>
      <c r="P1502" s="51"/>
      <c r="Q1502" s="2"/>
      <c r="R1502" s="2"/>
      <c r="S1502" s="2"/>
      <c r="T1502" s="2"/>
      <c r="U1502" s="2"/>
      <c r="V1502" s="48"/>
      <c r="W1502" s="2"/>
    </row>
    <row r="1503" spans="1:23" hidden="1" x14ac:dyDescent="0.3">
      <c r="A1503" s="56">
        <v>44417</v>
      </c>
      <c r="B1503" s="47">
        <v>28.90636363636365</v>
      </c>
      <c r="C1503" s="47"/>
      <c r="D1503" s="47">
        <v>20.076090909090883</v>
      </c>
      <c r="E1503" s="47"/>
      <c r="F1503" s="47">
        <v>20.126634615384635</v>
      </c>
      <c r="H1503" s="12">
        <v>30</v>
      </c>
      <c r="I1503" s="1">
        <v>50</v>
      </c>
      <c r="J1503" s="2">
        <f t="shared" si="280"/>
        <v>13.473347584106913</v>
      </c>
      <c r="K1503" s="2">
        <f t="shared" si="281"/>
        <v>30.651488812937497</v>
      </c>
      <c r="L1503" s="2">
        <f t="shared" si="279"/>
        <v>14.729718762600205</v>
      </c>
      <c r="N1503" s="51"/>
      <c r="O1503" s="51"/>
      <c r="P1503" s="51"/>
      <c r="Q1503" s="2"/>
      <c r="R1503" s="2"/>
      <c r="S1503" s="2"/>
      <c r="T1503" s="2"/>
      <c r="U1503" s="2"/>
      <c r="V1503" s="48"/>
      <c r="W1503" s="2"/>
    </row>
    <row r="1504" spans="1:23" hidden="1" x14ac:dyDescent="0.3">
      <c r="A1504" s="56">
        <v>44418</v>
      </c>
      <c r="B1504" s="47">
        <v>11.12</v>
      </c>
      <c r="C1504" s="47"/>
      <c r="D1504" s="47">
        <v>42.22</v>
      </c>
      <c r="E1504" s="47"/>
      <c r="F1504" s="47">
        <v>11.4</v>
      </c>
      <c r="H1504" s="12">
        <v>30</v>
      </c>
      <c r="I1504" s="1">
        <v>50</v>
      </c>
      <c r="J1504" s="2">
        <f t="shared" si="280"/>
        <v>13.462580320679802</v>
      </c>
      <c r="K1504" s="2">
        <f t="shared" si="281"/>
        <v>30.691746544896258</v>
      </c>
      <c r="L1504" s="2">
        <f t="shared" si="279"/>
        <v>14.714782053739443</v>
      </c>
      <c r="N1504" s="51"/>
      <c r="O1504" s="51"/>
      <c r="P1504" s="51"/>
      <c r="Q1504" s="2"/>
      <c r="R1504" s="2"/>
      <c r="S1504" s="2"/>
      <c r="T1504" s="2"/>
      <c r="U1504" s="2"/>
      <c r="V1504" s="48"/>
      <c r="W1504" s="2"/>
    </row>
    <row r="1505" spans="1:23" hidden="1" x14ac:dyDescent="0.3">
      <c r="A1505" s="56">
        <v>44419</v>
      </c>
      <c r="B1505" s="47">
        <v>10.66</v>
      </c>
      <c r="C1505" s="47"/>
      <c r="D1505" s="47">
        <v>110.82</v>
      </c>
      <c r="E1505" s="47"/>
      <c r="F1505" s="47">
        <v>13.16</v>
      </c>
      <c r="H1505" s="12">
        <v>30</v>
      </c>
      <c r="I1505" s="1">
        <v>50</v>
      </c>
      <c r="J1505" s="2">
        <f t="shared" si="280"/>
        <v>13.470815614797447</v>
      </c>
      <c r="K1505" s="2">
        <f t="shared" si="281"/>
        <v>30.931334173762234</v>
      </c>
      <c r="L1505" s="2">
        <f t="shared" si="279"/>
        <v>14.724452939815391</v>
      </c>
      <c r="N1505" s="51"/>
      <c r="O1505" s="51"/>
      <c r="P1505" s="51"/>
      <c r="Q1505" s="2"/>
      <c r="R1505" s="2"/>
      <c r="S1505" s="2"/>
      <c r="T1505" s="2"/>
      <c r="U1505" s="2"/>
      <c r="V1505" s="48"/>
      <c r="W1505" s="2"/>
    </row>
    <row r="1506" spans="1:23" hidden="1" x14ac:dyDescent="0.3">
      <c r="A1506" s="56">
        <v>44420</v>
      </c>
      <c r="B1506" s="47">
        <v>15.28</v>
      </c>
      <c r="C1506" s="47"/>
      <c r="D1506" s="47">
        <v>68.680000000000007</v>
      </c>
      <c r="E1506" s="47"/>
      <c r="F1506" s="47">
        <v>16.7</v>
      </c>
      <c r="H1506" s="12">
        <v>30</v>
      </c>
      <c r="I1506" s="1">
        <v>50</v>
      </c>
      <c r="J1506" s="2">
        <f t="shared" si="280"/>
        <v>13.497925589222</v>
      </c>
      <c r="K1506" s="2">
        <f t="shared" si="281"/>
        <v>31.070251699535429</v>
      </c>
      <c r="L1506" s="2">
        <f t="shared" si="279"/>
        <v>14.752275724625518</v>
      </c>
      <c r="N1506" s="51"/>
      <c r="O1506" s="51"/>
      <c r="P1506" s="51"/>
      <c r="Q1506" s="2"/>
      <c r="R1506" s="2"/>
      <c r="S1506" s="2"/>
      <c r="T1506" s="2"/>
      <c r="U1506" s="2"/>
      <c r="V1506" s="48"/>
      <c r="W1506" s="2"/>
    </row>
    <row r="1507" spans="1:23" hidden="1" x14ac:dyDescent="0.3">
      <c r="A1507" s="56">
        <v>44421</v>
      </c>
      <c r="B1507" s="47">
        <v>15.48</v>
      </c>
      <c r="C1507" s="47"/>
      <c r="D1507" s="47">
        <v>29.95</v>
      </c>
      <c r="E1507" s="47"/>
      <c r="F1507" s="47">
        <v>13.29</v>
      </c>
      <c r="H1507" s="12">
        <v>30</v>
      </c>
      <c r="I1507" s="1">
        <v>50</v>
      </c>
      <c r="J1507" s="2">
        <f t="shared" si="280"/>
        <v>13.524856535513557</v>
      </c>
      <c r="K1507" s="2">
        <f t="shared" si="281"/>
        <v>31.108731080978732</v>
      </c>
      <c r="L1507" s="2">
        <f t="shared" si="279"/>
        <v>14.770554205638176</v>
      </c>
      <c r="N1507" s="51"/>
      <c r="O1507" s="51"/>
      <c r="P1507" s="51"/>
      <c r="Q1507" s="2"/>
      <c r="R1507" s="2"/>
      <c r="S1507" s="2"/>
      <c r="T1507" s="2"/>
      <c r="U1507" s="2"/>
      <c r="V1507" s="48"/>
      <c r="W1507" s="2"/>
    </row>
    <row r="1508" spans="1:23" hidden="1" x14ac:dyDescent="0.3">
      <c r="A1508" s="56">
        <v>44422</v>
      </c>
      <c r="B1508" s="47">
        <v>26.27</v>
      </c>
      <c r="C1508" s="47"/>
      <c r="D1508" s="47">
        <v>36.71</v>
      </c>
      <c r="E1508" s="47"/>
      <c r="F1508" s="47">
        <v>19.64</v>
      </c>
      <c r="H1508" s="12">
        <v>30</v>
      </c>
      <c r="I1508" s="1">
        <v>50</v>
      </c>
      <c r="J1508" s="2">
        <f t="shared" si="280"/>
        <v>13.57017622860819</v>
      </c>
      <c r="K1508" s="2">
        <f t="shared" si="281"/>
        <v>31.157055823246772</v>
      </c>
      <c r="L1508" s="2">
        <f t="shared" si="279"/>
        <v>14.804174458802734</v>
      </c>
      <c r="N1508" s="51"/>
      <c r="O1508" s="51"/>
      <c r="P1508" s="51"/>
      <c r="Q1508" s="2"/>
      <c r="R1508" s="2"/>
      <c r="S1508" s="2"/>
      <c r="T1508" s="2"/>
      <c r="U1508" s="2"/>
      <c r="V1508" s="48"/>
      <c r="W1508" s="2"/>
    </row>
    <row r="1509" spans="1:23" hidden="1" x14ac:dyDescent="0.3">
      <c r="A1509" s="56">
        <v>44423</v>
      </c>
      <c r="B1509" s="47">
        <v>13.47</v>
      </c>
      <c r="C1509" s="47"/>
      <c r="D1509" s="47">
        <v>39.44</v>
      </c>
      <c r="E1509" s="47"/>
      <c r="F1509" s="47">
        <v>20.74</v>
      </c>
      <c r="H1509" s="12">
        <v>30</v>
      </c>
      <c r="I1509" s="1">
        <v>50</v>
      </c>
      <c r="J1509" s="2">
        <f t="shared" si="280"/>
        <v>13.573142980526347</v>
      </c>
      <c r="K1509" s="2">
        <f t="shared" si="281"/>
        <v>31.162184689226152</v>
      </c>
      <c r="L1509" s="2">
        <f t="shared" si="279"/>
        <v>14.827870661334376</v>
      </c>
      <c r="N1509" s="51"/>
      <c r="O1509" s="51"/>
      <c r="P1509" s="51"/>
      <c r="Q1509" s="2"/>
      <c r="R1509" s="2"/>
      <c r="S1509" s="2"/>
      <c r="T1509" s="2"/>
      <c r="U1509" s="2"/>
      <c r="V1509" s="48"/>
      <c r="W1509" s="2"/>
    </row>
    <row r="1510" spans="1:23" hidden="1" x14ac:dyDescent="0.3">
      <c r="A1510" s="56">
        <v>44424</v>
      </c>
      <c r="B1510" s="47">
        <v>10.41</v>
      </c>
      <c r="C1510" s="47"/>
      <c r="D1510" s="47">
        <v>132.86000000000001</v>
      </c>
      <c r="E1510" s="47"/>
      <c r="F1510" s="47">
        <v>14.1</v>
      </c>
      <c r="H1510" s="12">
        <v>30</v>
      </c>
      <c r="I1510" s="1">
        <v>50</v>
      </c>
      <c r="J1510" s="2">
        <f t="shared" si="280"/>
        <v>13.575189016331976</v>
      </c>
      <c r="K1510" s="2">
        <f t="shared" si="281"/>
        <v>31.411205307782854</v>
      </c>
      <c r="L1510" s="2">
        <f t="shared" si="279"/>
        <v>14.839009901840708</v>
      </c>
      <c r="N1510" s="51"/>
      <c r="O1510" s="51"/>
      <c r="P1510" s="51"/>
      <c r="Q1510" s="2"/>
      <c r="R1510" s="2"/>
      <c r="S1510" s="2"/>
      <c r="T1510" s="2"/>
      <c r="U1510" s="2"/>
      <c r="V1510" s="48"/>
      <c r="W1510" s="2"/>
    </row>
    <row r="1511" spans="1:23" hidden="1" x14ac:dyDescent="0.3">
      <c r="A1511" s="56">
        <v>44425</v>
      </c>
      <c r="B1511" s="47">
        <v>9.1199999999999992</v>
      </c>
      <c r="C1511" s="47"/>
      <c r="D1511" s="47">
        <v>53.15</v>
      </c>
      <c r="E1511" s="47"/>
      <c r="F1511" s="47">
        <v>11.73</v>
      </c>
      <c r="H1511" s="12">
        <v>30</v>
      </c>
      <c r="I1511" s="1">
        <v>50</v>
      </c>
      <c r="J1511" s="2">
        <f t="shared" si="280"/>
        <v>13.564549630142716</v>
      </c>
      <c r="K1511" s="2">
        <f t="shared" si="281"/>
        <v>31.480844483040588</v>
      </c>
      <c r="L1511" s="2">
        <f t="shared" si="279"/>
        <v>14.828731420828047</v>
      </c>
      <c r="N1511" s="51"/>
      <c r="O1511" s="51"/>
      <c r="P1511" s="51"/>
      <c r="Q1511" s="2"/>
      <c r="R1511" s="2"/>
      <c r="S1511" s="2"/>
      <c r="T1511" s="2"/>
      <c r="U1511" s="2"/>
      <c r="V1511" s="48"/>
      <c r="W1511" s="2"/>
    </row>
    <row r="1512" spans="1:23" hidden="1" x14ac:dyDescent="0.3">
      <c r="A1512" s="56">
        <v>44426</v>
      </c>
      <c r="B1512" s="47">
        <v>17.940000000000001</v>
      </c>
      <c r="C1512" s="47"/>
      <c r="D1512" s="47">
        <v>23.96</v>
      </c>
      <c r="E1512" s="47"/>
      <c r="F1512" s="47">
        <v>15.9</v>
      </c>
      <c r="H1512" s="12">
        <v>30</v>
      </c>
      <c r="I1512" s="1">
        <v>50</v>
      </c>
      <c r="J1512" s="2">
        <f t="shared" si="280"/>
        <v>13.58508671454169</v>
      </c>
      <c r="K1512" s="2">
        <f t="shared" si="281"/>
        <v>31.51934963767976</v>
      </c>
      <c r="L1512" s="2">
        <f t="shared" si="279"/>
        <v>14.845237749941971</v>
      </c>
      <c r="N1512" s="51"/>
      <c r="O1512" s="51"/>
      <c r="P1512" s="51"/>
      <c r="Q1512" s="2"/>
      <c r="R1512" s="2"/>
      <c r="S1512" s="2"/>
      <c r="T1512" s="2"/>
      <c r="U1512" s="2"/>
      <c r="V1512" s="48"/>
      <c r="W1512" s="2"/>
    </row>
    <row r="1513" spans="1:23" hidden="1" x14ac:dyDescent="0.3">
      <c r="A1513" s="56">
        <v>44427</v>
      </c>
      <c r="B1513" s="47">
        <v>19.55</v>
      </c>
      <c r="C1513" s="47"/>
      <c r="D1513" s="47">
        <v>51.23</v>
      </c>
      <c r="E1513" s="47"/>
      <c r="F1513" s="47">
        <v>22.09</v>
      </c>
      <c r="H1513" s="12">
        <v>30</v>
      </c>
      <c r="I1513" s="1">
        <v>50</v>
      </c>
      <c r="J1513" s="2">
        <f t="shared" si="280"/>
        <v>13.619562417866501</v>
      </c>
      <c r="K1513" s="2">
        <f t="shared" si="281"/>
        <v>31.581256854174601</v>
      </c>
      <c r="L1513" s="2">
        <f t="shared" si="279"/>
        <v>14.880149142347035</v>
      </c>
      <c r="N1513" s="51"/>
      <c r="O1513" s="51"/>
      <c r="P1513" s="51"/>
      <c r="Q1513" s="2"/>
      <c r="R1513" s="2"/>
      <c r="S1513" s="2"/>
      <c r="T1513" s="2"/>
      <c r="U1513" s="2"/>
      <c r="V1513" s="48"/>
      <c r="W1513" s="2"/>
    </row>
    <row r="1514" spans="1:23" hidden="1" x14ac:dyDescent="0.3">
      <c r="A1514" s="56">
        <v>44428</v>
      </c>
      <c r="B1514" s="47">
        <v>16.73</v>
      </c>
      <c r="C1514" s="47"/>
      <c r="D1514" s="47">
        <v>144.34</v>
      </c>
      <c r="E1514" s="47"/>
      <c r="F1514" s="47">
        <v>20.72</v>
      </c>
      <c r="H1514" s="12">
        <v>30</v>
      </c>
      <c r="I1514" s="1">
        <v>50</v>
      </c>
      <c r="J1514" s="2">
        <f t="shared" si="280"/>
        <v>13.641736330909977</v>
      </c>
      <c r="K1514" s="2">
        <f t="shared" si="281"/>
        <v>31.860792936648831</v>
      </c>
      <c r="L1514" s="2">
        <f t="shared" si="279"/>
        <v>14.901718762600201</v>
      </c>
      <c r="N1514" s="51"/>
      <c r="O1514" s="51"/>
      <c r="P1514" s="51"/>
      <c r="Q1514" s="2"/>
      <c r="R1514" s="2"/>
      <c r="S1514" s="2"/>
      <c r="T1514" s="2"/>
      <c r="U1514" s="2"/>
      <c r="V1514" s="48"/>
      <c r="W1514" s="2"/>
    </row>
    <row r="1515" spans="1:23" hidden="1" x14ac:dyDescent="0.3">
      <c r="A1515" s="56">
        <v>44429</v>
      </c>
      <c r="B1515" s="47">
        <v>11.29</v>
      </c>
      <c r="C1515" s="47"/>
      <c r="D1515" s="47">
        <v>123.54</v>
      </c>
      <c r="E1515" s="47"/>
      <c r="F1515" s="47">
        <v>17.309999999999999</v>
      </c>
      <c r="H1515" s="12">
        <v>30</v>
      </c>
      <c r="I1515" s="1">
        <v>50</v>
      </c>
      <c r="J1515" s="2">
        <f t="shared" si="280"/>
        <v>13.644242724771871</v>
      </c>
      <c r="K1515" s="2">
        <f t="shared" si="281"/>
        <v>32.128267163452961</v>
      </c>
      <c r="L1515" s="2">
        <f t="shared" si="279"/>
        <v>14.90898458538501</v>
      </c>
      <c r="N1515" s="51"/>
      <c r="O1515" s="51"/>
      <c r="P1515" s="51"/>
      <c r="Q1515" s="2"/>
      <c r="R1515" s="2"/>
      <c r="S1515" s="2"/>
      <c r="T1515" s="2"/>
      <c r="U1515" s="2"/>
      <c r="V1515" s="48"/>
      <c r="W1515" s="2"/>
    </row>
    <row r="1516" spans="1:23" hidden="1" x14ac:dyDescent="0.3">
      <c r="A1516" s="56">
        <v>44430</v>
      </c>
      <c r="B1516" s="47">
        <v>10.16</v>
      </c>
      <c r="C1516" s="47"/>
      <c r="D1516" s="47">
        <v>66.319999999999993</v>
      </c>
      <c r="E1516" s="47"/>
      <c r="F1516" s="47">
        <v>17.55</v>
      </c>
      <c r="H1516" s="12">
        <v>30</v>
      </c>
      <c r="I1516" s="1">
        <v>50</v>
      </c>
      <c r="J1516" s="2">
        <f t="shared" si="280"/>
        <v>13.630380832188751</v>
      </c>
      <c r="K1516" s="2">
        <f t="shared" si="281"/>
        <v>32.237622833556053</v>
      </c>
      <c r="L1516" s="2">
        <f t="shared" si="279"/>
        <v>14.9243769904483</v>
      </c>
      <c r="N1516" s="51"/>
      <c r="O1516" s="51"/>
      <c r="P1516" s="51"/>
      <c r="Q1516" s="2"/>
      <c r="R1516" s="2"/>
      <c r="S1516" s="2"/>
      <c r="T1516" s="2"/>
      <c r="U1516" s="2"/>
      <c r="V1516" s="48"/>
      <c r="W1516" s="2"/>
    </row>
    <row r="1517" spans="1:23" hidden="1" x14ac:dyDescent="0.3">
      <c r="A1517" s="56">
        <v>44431</v>
      </c>
      <c r="B1517" s="47">
        <v>12.67</v>
      </c>
      <c r="C1517" s="47"/>
      <c r="D1517" s="47">
        <v>167.88698275862069</v>
      </c>
      <c r="E1517" s="47"/>
      <c r="F1517" s="47">
        <v>26.99</v>
      </c>
      <c r="H1517" s="12">
        <v>30</v>
      </c>
      <c r="I1517" s="1">
        <v>50</v>
      </c>
      <c r="J1517" s="2">
        <f t="shared" si="280"/>
        <v>13.634293875667012</v>
      </c>
      <c r="K1517" s="2">
        <f t="shared" si="281"/>
        <v>32.610965572624664</v>
      </c>
      <c r="L1517" s="2">
        <f t="shared" si="279"/>
        <v>14.958630155005261</v>
      </c>
      <c r="N1517" s="51"/>
      <c r="O1517" s="51"/>
      <c r="P1517" s="51"/>
      <c r="Q1517" s="2"/>
      <c r="R1517" s="2"/>
      <c r="S1517" s="2"/>
      <c r="T1517" s="2"/>
      <c r="U1517" s="2"/>
      <c r="V1517" s="48"/>
      <c r="W1517" s="2"/>
    </row>
    <row r="1518" spans="1:23" hidden="1" x14ac:dyDescent="0.3">
      <c r="A1518" s="56">
        <v>44432</v>
      </c>
      <c r="B1518" s="47">
        <v>3.61</v>
      </c>
      <c r="C1518" s="47"/>
      <c r="D1518" s="47">
        <v>22.6</v>
      </c>
      <c r="E1518" s="47"/>
      <c r="F1518" s="47">
        <v>4.58</v>
      </c>
      <c r="H1518" s="12">
        <v>30</v>
      </c>
      <c r="I1518" s="1">
        <v>50</v>
      </c>
      <c r="J1518" s="2">
        <f t="shared" si="280"/>
        <v>13.602861650603074</v>
      </c>
      <c r="K1518" s="2">
        <f t="shared" si="281"/>
        <v>32.606609902521569</v>
      </c>
      <c r="L1518" s="2">
        <f t="shared" si="279"/>
        <v>14.92857952209387</v>
      </c>
      <c r="N1518" s="51"/>
      <c r="O1518" s="51"/>
      <c r="P1518" s="51"/>
      <c r="Q1518" s="2"/>
      <c r="R1518" s="2"/>
      <c r="S1518" s="2"/>
      <c r="T1518" s="2"/>
      <c r="U1518" s="2"/>
      <c r="V1518" s="48"/>
      <c r="W1518" s="2"/>
    </row>
    <row r="1519" spans="1:23" hidden="1" x14ac:dyDescent="0.3">
      <c r="A1519" s="56">
        <v>44433</v>
      </c>
      <c r="B1519" s="47">
        <v>5.59</v>
      </c>
      <c r="C1519" s="47"/>
      <c r="D1519" s="47">
        <v>23.29</v>
      </c>
      <c r="E1519" s="47"/>
      <c r="F1519" s="47">
        <v>6.78</v>
      </c>
      <c r="H1519" s="12">
        <v>30</v>
      </c>
      <c r="I1519" s="1">
        <v>50</v>
      </c>
      <c r="J1519" s="2">
        <f t="shared" si="280"/>
        <v>13.580866765692589</v>
      </c>
      <c r="K1519" s="2">
        <f t="shared" si="281"/>
        <v>32.609573820047352</v>
      </c>
      <c r="L1519" s="2">
        <f t="shared" si="279"/>
        <v>14.905617496777413</v>
      </c>
      <c r="N1519" s="51"/>
      <c r="O1519" s="51"/>
      <c r="P1519" s="51"/>
      <c r="Q1519" s="2"/>
      <c r="R1519" s="2"/>
      <c r="S1519" s="2"/>
      <c r="T1519" s="2"/>
      <c r="U1519" s="2"/>
      <c r="V1519" s="48"/>
      <c r="W1519" s="2"/>
    </row>
    <row r="1520" spans="1:23" hidden="1" x14ac:dyDescent="0.3">
      <c r="A1520" s="56">
        <v>44434</v>
      </c>
      <c r="B1520" s="47">
        <v>6.16</v>
      </c>
      <c r="C1520" s="47"/>
      <c r="D1520" s="47">
        <v>69.650000000000006</v>
      </c>
      <c r="E1520" s="47"/>
      <c r="F1520" s="47">
        <v>10.65</v>
      </c>
      <c r="H1520" s="12">
        <v>30</v>
      </c>
      <c r="I1520" s="1">
        <v>50</v>
      </c>
      <c r="J1520" s="2">
        <f t="shared" si="280"/>
        <v>13.584549630142716</v>
      </c>
      <c r="K1520" s="2">
        <f t="shared" si="281"/>
        <v>32.769934644789615</v>
      </c>
      <c r="L1520" s="2">
        <f t="shared" si="279"/>
        <v>14.922275724625514</v>
      </c>
      <c r="N1520" s="51"/>
      <c r="O1520" s="51"/>
      <c r="P1520" s="51"/>
      <c r="Q1520" s="2"/>
      <c r="R1520" s="2"/>
      <c r="S1520" s="2"/>
      <c r="T1520" s="2"/>
      <c r="U1520" s="2"/>
      <c r="V1520" s="48"/>
      <c r="W1520" s="2"/>
    </row>
    <row r="1521" spans="1:23" hidden="1" x14ac:dyDescent="0.3">
      <c r="A1521" s="56">
        <v>44435</v>
      </c>
      <c r="B1521" s="47">
        <v>7.1</v>
      </c>
      <c r="C1521" s="47"/>
      <c r="D1521" s="47">
        <v>69.89</v>
      </c>
      <c r="E1521" s="47"/>
      <c r="F1521" s="47">
        <v>10.97</v>
      </c>
      <c r="H1521" s="12">
        <v>30</v>
      </c>
      <c r="I1521" s="1">
        <v>50</v>
      </c>
      <c r="J1521" s="2">
        <f t="shared" si="280"/>
        <v>13.592759348812795</v>
      </c>
      <c r="K1521" s="2">
        <f t="shared" si="281"/>
        <v>32.865358977322288</v>
      </c>
      <c r="L1521" s="2">
        <f t="shared" si="279"/>
        <v>14.940326357536904</v>
      </c>
      <c r="N1521" s="51"/>
      <c r="O1521" s="51"/>
      <c r="P1521" s="51"/>
      <c r="Q1521" s="2"/>
      <c r="R1521" s="2"/>
      <c r="S1521" s="2"/>
      <c r="T1521" s="2"/>
      <c r="U1521" s="2"/>
      <c r="V1521" s="48"/>
      <c r="W1521" s="2"/>
    </row>
    <row r="1522" spans="1:23" hidden="1" x14ac:dyDescent="0.3">
      <c r="A1522" s="56">
        <v>44436</v>
      </c>
      <c r="B1522" s="47">
        <v>6.8</v>
      </c>
      <c r="C1522" s="47"/>
      <c r="D1522" s="47">
        <v>51.96</v>
      </c>
      <c r="E1522" s="47"/>
      <c r="F1522" s="47">
        <v>11.11</v>
      </c>
      <c r="H1522" s="12">
        <v>30</v>
      </c>
      <c r="I1522" s="1">
        <v>50</v>
      </c>
      <c r="J1522" s="2">
        <f t="shared" si="280"/>
        <v>13.600406407636324</v>
      </c>
      <c r="K1522" s="2">
        <f t="shared" si="281"/>
        <v>32.962505506885272</v>
      </c>
      <c r="L1522" s="2">
        <f t="shared" si="279"/>
        <v>14.954250408169816</v>
      </c>
      <c r="N1522" s="51"/>
      <c r="O1522" s="51"/>
      <c r="P1522" s="51"/>
      <c r="Q1522" s="2"/>
      <c r="R1522" s="2"/>
      <c r="S1522" s="2"/>
      <c r="T1522" s="2"/>
      <c r="U1522" s="2"/>
      <c r="V1522" s="48"/>
      <c r="W1522" s="2"/>
    </row>
    <row r="1523" spans="1:23" hidden="1" x14ac:dyDescent="0.3">
      <c r="A1523" s="56">
        <v>44437</v>
      </c>
      <c r="B1523" s="47">
        <v>23.23</v>
      </c>
      <c r="C1523" s="47"/>
      <c r="D1523" s="47">
        <v>27.99</v>
      </c>
      <c r="E1523" s="47"/>
      <c r="F1523" s="47">
        <v>20.170000000000002</v>
      </c>
      <c r="H1523" s="12">
        <v>30</v>
      </c>
      <c r="I1523" s="1">
        <v>50</v>
      </c>
      <c r="J1523" s="2">
        <f t="shared" si="280"/>
        <v>13.646928146766758</v>
      </c>
      <c r="K1523" s="2">
        <f t="shared" si="281"/>
        <v>33.003996509455959</v>
      </c>
      <c r="L1523" s="2">
        <f t="shared" si="279"/>
        <v>14.987592180321716</v>
      </c>
      <c r="N1523" s="51"/>
      <c r="O1523" s="51"/>
      <c r="P1523" s="51"/>
      <c r="Q1523" s="2"/>
      <c r="R1523" s="2"/>
      <c r="S1523" s="2"/>
      <c r="T1523" s="2"/>
      <c r="U1523" s="2"/>
      <c r="V1523" s="48"/>
      <c r="W1523" s="2"/>
    </row>
    <row r="1524" spans="1:23" hidden="1" x14ac:dyDescent="0.3">
      <c r="A1524" s="56">
        <v>44438</v>
      </c>
      <c r="B1524" s="47">
        <v>9.32</v>
      </c>
      <c r="C1524" s="47"/>
      <c r="D1524" s="47">
        <v>66.36</v>
      </c>
      <c r="E1524" s="47"/>
      <c r="F1524" s="47">
        <v>13.34</v>
      </c>
      <c r="H1524" s="12">
        <v>30</v>
      </c>
      <c r="I1524" s="1">
        <v>50</v>
      </c>
      <c r="J1524" s="2">
        <f t="shared" si="280"/>
        <v>13.641122520168292</v>
      </c>
      <c r="K1524" s="2">
        <f t="shared" si="281"/>
        <v>33.118623758813285</v>
      </c>
      <c r="L1524" s="2">
        <f t="shared" si="279"/>
        <v>14.993642813233107</v>
      </c>
      <c r="N1524" s="51"/>
      <c r="O1524" s="51"/>
      <c r="P1524" s="51"/>
      <c r="Q1524" s="2"/>
      <c r="R1524" s="2"/>
      <c r="S1524" s="2"/>
      <c r="T1524" s="2"/>
      <c r="U1524" s="2"/>
      <c r="V1524" s="48"/>
      <c r="W1524" s="2"/>
    </row>
    <row r="1525" spans="1:23" hidden="1" x14ac:dyDescent="0.3">
      <c r="A1525" s="56">
        <v>44439</v>
      </c>
      <c r="B1525" s="47">
        <v>11.14</v>
      </c>
      <c r="C1525" s="47"/>
      <c r="D1525" s="47">
        <v>90.07</v>
      </c>
      <c r="E1525" s="47"/>
      <c r="F1525" s="47">
        <v>16.329999999999998</v>
      </c>
      <c r="H1525" s="12">
        <v>30</v>
      </c>
      <c r="I1525" s="1">
        <v>50</v>
      </c>
      <c r="J1525" s="2">
        <f t="shared" si="280"/>
        <v>13.625470346255248</v>
      </c>
      <c r="K1525" s="2">
        <f t="shared" si="281"/>
        <v>33.297466946473953</v>
      </c>
      <c r="L1525" s="2">
        <f t="shared" si="279"/>
        <v>14.989465598043235</v>
      </c>
      <c r="N1525" s="51"/>
      <c r="O1525" s="51"/>
      <c r="P1525" s="51"/>
      <c r="Q1525" s="2"/>
      <c r="R1525" s="2"/>
      <c r="S1525" s="2"/>
      <c r="T1525" s="2"/>
      <c r="U1525" s="2"/>
      <c r="V1525" s="48"/>
      <c r="W1525" s="2"/>
    </row>
    <row r="1526" spans="1:23" hidden="1" x14ac:dyDescent="0.3">
      <c r="A1526" s="56">
        <v>44440.993055555555</v>
      </c>
      <c r="B1526" s="47">
        <v>26.03</v>
      </c>
      <c r="C1526" s="47"/>
      <c r="D1526" s="47">
        <v>38.58</v>
      </c>
      <c r="E1526" s="47"/>
      <c r="F1526" s="47">
        <v>25.89</v>
      </c>
      <c r="H1526" s="12">
        <v>30</v>
      </c>
      <c r="I1526" s="1">
        <v>50</v>
      </c>
      <c r="J1526" s="2">
        <f t="shared" si="280"/>
        <v>13.667030448557039</v>
      </c>
      <c r="K1526" s="2">
        <f t="shared" si="281"/>
        <v>33.344639182977815</v>
      </c>
      <c r="L1526" s="2">
        <f t="shared" ref="L1526:L1555" si="282">AVERAGE(F1131:F1526)</f>
        <v>15.028149142347033</v>
      </c>
      <c r="N1526" s="51"/>
      <c r="O1526" s="51"/>
      <c r="P1526" s="51"/>
      <c r="Q1526" s="2"/>
      <c r="R1526" s="2"/>
      <c r="S1526" s="2"/>
      <c r="T1526" s="2"/>
      <c r="U1526" s="2"/>
      <c r="V1526" s="48"/>
      <c r="W1526" s="2"/>
    </row>
    <row r="1527" spans="1:23" hidden="1" x14ac:dyDescent="0.3">
      <c r="A1527" s="56">
        <v>44441.993055555555</v>
      </c>
      <c r="B1527" s="47">
        <v>35.83</v>
      </c>
      <c r="C1527" s="47"/>
      <c r="D1527" s="47">
        <v>59.07</v>
      </c>
      <c r="E1527" s="47"/>
      <c r="F1527" s="47">
        <v>27.91</v>
      </c>
      <c r="H1527" s="12">
        <v>30</v>
      </c>
      <c r="I1527" s="1">
        <v>50</v>
      </c>
      <c r="J1527" s="2">
        <f t="shared" si="280"/>
        <v>13.738334796383123</v>
      </c>
      <c r="K1527" s="2">
        <f t="shared" si="281"/>
        <v>33.410601646611205</v>
      </c>
      <c r="L1527" s="2">
        <f t="shared" si="282"/>
        <v>15.070832686650832</v>
      </c>
      <c r="N1527" s="51"/>
      <c r="O1527" s="51"/>
      <c r="P1527" s="51"/>
      <c r="Q1527" s="2"/>
      <c r="R1527" s="2"/>
      <c r="S1527" s="2"/>
      <c r="T1527" s="2"/>
      <c r="U1527" s="2"/>
      <c r="V1527" s="48"/>
      <c r="W1527" s="2"/>
    </row>
    <row r="1528" spans="1:23" hidden="1" x14ac:dyDescent="0.3">
      <c r="A1528" s="56">
        <v>44442.993055555555</v>
      </c>
      <c r="B1528" s="47">
        <v>10.53</v>
      </c>
      <c r="C1528" s="47"/>
      <c r="D1528" s="47">
        <v>26.63</v>
      </c>
      <c r="E1528" s="47"/>
      <c r="F1528" s="47">
        <v>9.69</v>
      </c>
      <c r="H1528" s="12">
        <v>30</v>
      </c>
      <c r="I1528" s="1">
        <v>50</v>
      </c>
      <c r="J1528" s="2">
        <f t="shared" si="280"/>
        <v>13.747593108403583</v>
      </c>
      <c r="K1528" s="2">
        <f t="shared" si="281"/>
        <v>33.39325995442038</v>
      </c>
      <c r="L1528" s="2">
        <f t="shared" si="282"/>
        <v>15.065111167663487</v>
      </c>
      <c r="N1528" s="51"/>
      <c r="O1528" s="51"/>
      <c r="P1528" s="51"/>
      <c r="Q1528" s="2"/>
      <c r="R1528" s="2"/>
      <c r="S1528" s="2"/>
      <c r="T1528" s="2"/>
      <c r="U1528" s="2"/>
      <c r="V1528" s="48"/>
      <c r="W1528" s="2"/>
    </row>
    <row r="1529" spans="1:23" hidden="1" x14ac:dyDescent="0.3">
      <c r="A1529" s="56">
        <v>44443.993055555555</v>
      </c>
      <c r="B1529" s="47">
        <v>10.96</v>
      </c>
      <c r="C1529" s="47"/>
      <c r="D1529" s="47">
        <v>51.62</v>
      </c>
      <c r="E1529" s="47"/>
      <c r="F1529" s="47">
        <v>15</v>
      </c>
      <c r="H1529" s="12">
        <v>30</v>
      </c>
      <c r="I1529" s="1">
        <v>50</v>
      </c>
      <c r="J1529" s="2">
        <f t="shared" si="280"/>
        <v>13.754498479247573</v>
      </c>
      <c r="K1529" s="2">
        <f t="shared" si="281"/>
        <v>33.374922358512457</v>
      </c>
      <c r="L1529" s="2">
        <f t="shared" si="282"/>
        <v>15.069971927157157</v>
      </c>
      <c r="N1529" s="4"/>
      <c r="O1529" s="4"/>
      <c r="P1529" s="4"/>
      <c r="Q1529" s="1"/>
    </row>
    <row r="1530" spans="1:23" hidden="1" x14ac:dyDescent="0.3">
      <c r="A1530" s="56">
        <v>44444.993055555555</v>
      </c>
      <c r="B1530" s="47">
        <v>4.22</v>
      </c>
      <c r="C1530" s="47"/>
      <c r="D1530" s="47">
        <v>12.79</v>
      </c>
      <c r="E1530" s="47"/>
      <c r="F1530" s="47">
        <v>6.24</v>
      </c>
      <c r="H1530" s="12">
        <v>30</v>
      </c>
      <c r="I1530" s="1">
        <v>50</v>
      </c>
      <c r="J1530" s="2">
        <f t="shared" si="280"/>
        <v>13.747286203032738</v>
      </c>
      <c r="K1530" s="2">
        <f t="shared" si="281"/>
        <v>33.308016987668474</v>
      </c>
      <c r="L1530" s="2">
        <f t="shared" si="282"/>
        <v>15.063693446144498</v>
      </c>
      <c r="P1530" s="1"/>
      <c r="Q1530" s="1"/>
    </row>
    <row r="1531" spans="1:23" hidden="1" x14ac:dyDescent="0.3">
      <c r="A1531" s="56">
        <v>44445.993055555555</v>
      </c>
      <c r="B1531" s="47">
        <v>8.5399999999999991</v>
      </c>
      <c r="C1531" s="47"/>
      <c r="D1531" s="47">
        <v>18.309999999999999</v>
      </c>
      <c r="E1531" s="47"/>
      <c r="F1531" s="47">
        <v>9.01</v>
      </c>
      <c r="H1531" s="12">
        <v>30</v>
      </c>
      <c r="I1531" s="1">
        <v>50</v>
      </c>
      <c r="J1531" s="2">
        <f t="shared" ref="J1531:J1562" si="283">AVERAGE(B1136:B1531)</f>
        <v>13.737976740117137</v>
      </c>
      <c r="K1531" s="2">
        <f t="shared" ref="K1531:K1562" si="284">AVERAGE(D1136:D1531)</f>
        <v>33.23446200045619</v>
      </c>
      <c r="L1531" s="2">
        <f t="shared" si="282"/>
        <v>15.057187117030574</v>
      </c>
      <c r="P1531" s="1"/>
      <c r="Q1531" s="1"/>
    </row>
    <row r="1532" spans="1:23" hidden="1" x14ac:dyDescent="0.3">
      <c r="A1532" s="56">
        <v>44446.993055555555</v>
      </c>
      <c r="B1532" s="47">
        <v>9.81</v>
      </c>
      <c r="C1532" s="47"/>
      <c r="D1532" s="47">
        <v>41.62</v>
      </c>
      <c r="E1532" s="47"/>
      <c r="F1532" s="47">
        <v>12.71</v>
      </c>
      <c r="H1532" s="12">
        <v>30</v>
      </c>
      <c r="I1532" s="1">
        <v>50</v>
      </c>
      <c r="J1532" s="2">
        <f t="shared" si="283"/>
        <v>13.727797711984147</v>
      </c>
      <c r="K1532" s="2">
        <f t="shared" si="284"/>
        <v>33.309040005571283</v>
      </c>
      <c r="L1532" s="2">
        <f t="shared" si="282"/>
        <v>15.052630155005257</v>
      </c>
      <c r="P1532" s="1"/>
      <c r="Q1532" s="1"/>
    </row>
    <row r="1533" spans="1:23" hidden="1" x14ac:dyDescent="0.3">
      <c r="A1533" s="56">
        <v>44447.993055555555</v>
      </c>
      <c r="B1533" s="47">
        <v>13.25</v>
      </c>
      <c r="C1533" s="47"/>
      <c r="D1533" s="47">
        <v>34.67</v>
      </c>
      <c r="E1533" s="47"/>
      <c r="F1533" s="47">
        <v>14.01</v>
      </c>
      <c r="H1533" s="12">
        <v>30</v>
      </c>
      <c r="I1533" s="1">
        <v>50</v>
      </c>
      <c r="J1533" s="2">
        <f t="shared" si="283"/>
        <v>13.743910243953456</v>
      </c>
      <c r="K1533" s="2">
        <f t="shared" si="284"/>
        <v>33.352825171811688</v>
      </c>
      <c r="L1533" s="2">
        <f t="shared" si="282"/>
        <v>15.066782053739436</v>
      </c>
      <c r="P1533" s="1"/>
      <c r="Q1533" s="1"/>
    </row>
    <row r="1534" spans="1:23" hidden="1" x14ac:dyDescent="0.3">
      <c r="A1534" s="56">
        <v>44448.993055555555</v>
      </c>
      <c r="B1534" s="47">
        <v>10.09</v>
      </c>
      <c r="C1534" s="47"/>
      <c r="D1534" s="47">
        <v>68.430000000000007</v>
      </c>
      <c r="E1534" s="47"/>
      <c r="F1534" s="47">
        <v>12.76</v>
      </c>
      <c r="H1534" s="12">
        <v>30</v>
      </c>
      <c r="I1534" s="1">
        <v>50</v>
      </c>
      <c r="J1534" s="2">
        <f t="shared" si="283"/>
        <v>13.763194131421489</v>
      </c>
      <c r="K1534" s="2">
        <f t="shared" si="284"/>
        <v>33.497147422451079</v>
      </c>
      <c r="L1534" s="2">
        <f t="shared" si="282"/>
        <v>15.087971927157156</v>
      </c>
      <c r="P1534" s="1"/>
      <c r="Q1534" s="1"/>
    </row>
    <row r="1535" spans="1:23" hidden="1" x14ac:dyDescent="0.3">
      <c r="A1535" s="56">
        <v>44449.993055555555</v>
      </c>
      <c r="B1535" s="47">
        <v>10.45</v>
      </c>
      <c r="C1535" s="47"/>
      <c r="D1535" s="47">
        <v>60.27</v>
      </c>
      <c r="E1535" s="47"/>
      <c r="F1535" s="47">
        <v>20.399999999999999</v>
      </c>
      <c r="H1535" s="12">
        <v>30</v>
      </c>
      <c r="I1535" s="1">
        <v>50</v>
      </c>
      <c r="J1535" s="2">
        <f t="shared" si="283"/>
        <v>13.75935781428594</v>
      </c>
      <c r="K1535" s="2">
        <f t="shared" si="284"/>
        <v>33.610881437796351</v>
      </c>
      <c r="L1535" s="2">
        <f t="shared" si="282"/>
        <v>15.114149142347028</v>
      </c>
      <c r="P1535" s="1"/>
      <c r="Q1535" s="1"/>
    </row>
    <row r="1536" spans="1:23" hidden="1" x14ac:dyDescent="0.3">
      <c r="A1536" s="56">
        <v>44450.993055555555</v>
      </c>
      <c r="B1536" s="47">
        <v>11.71</v>
      </c>
      <c r="C1536" s="47"/>
      <c r="D1536" s="47">
        <v>160.22</v>
      </c>
      <c r="E1536" s="47"/>
      <c r="F1536" s="47">
        <v>18.940000000000001</v>
      </c>
      <c r="H1536" s="12">
        <v>30</v>
      </c>
      <c r="I1536" s="1">
        <v>50</v>
      </c>
      <c r="J1536" s="2">
        <f t="shared" si="283"/>
        <v>13.763091829631207</v>
      </c>
      <c r="K1536" s="2">
        <f t="shared" si="284"/>
        <v>33.999040005571281</v>
      </c>
      <c r="L1536" s="2">
        <f t="shared" si="282"/>
        <v>15.141009901840699</v>
      </c>
      <c r="P1536" s="1"/>
      <c r="Q1536" s="1"/>
    </row>
    <row r="1537" spans="1:17" hidden="1" x14ac:dyDescent="0.3">
      <c r="A1537" s="56">
        <v>44451.993055555555</v>
      </c>
      <c r="B1537" s="47">
        <v>18.27</v>
      </c>
      <c r="C1537" s="47"/>
      <c r="D1537" s="47">
        <v>173.03</v>
      </c>
      <c r="E1537" s="47"/>
      <c r="F1537" s="47">
        <v>24.5</v>
      </c>
      <c r="H1537" s="12">
        <v>30</v>
      </c>
      <c r="I1537" s="1">
        <v>50</v>
      </c>
      <c r="J1537" s="2">
        <f t="shared" si="283"/>
        <v>13.781071369273153</v>
      </c>
      <c r="K1537" s="2">
        <f t="shared" si="284"/>
        <v>34.333745887924223</v>
      </c>
      <c r="L1537" s="2">
        <f t="shared" si="282"/>
        <v>15.161389648676142</v>
      </c>
      <c r="P1537" s="1"/>
      <c r="Q1537" s="1"/>
    </row>
    <row r="1538" spans="1:17" hidden="1" x14ac:dyDescent="0.3">
      <c r="A1538" s="56">
        <v>44452.993055555555</v>
      </c>
      <c r="B1538" s="47">
        <v>22.01</v>
      </c>
      <c r="C1538" s="47"/>
      <c r="D1538" s="47">
        <v>27.4492727272727</v>
      </c>
      <c r="E1538" s="47"/>
      <c r="F1538" s="47">
        <v>22.39</v>
      </c>
      <c r="H1538" s="12">
        <v>30</v>
      </c>
      <c r="I1538" s="1">
        <v>50</v>
      </c>
      <c r="J1538" s="2">
        <f t="shared" si="283"/>
        <v>13.80626318512993</v>
      </c>
      <c r="K1538" s="2">
        <f t="shared" si="284"/>
        <v>34.3309563041065</v>
      </c>
      <c r="L1538" s="2">
        <f t="shared" si="282"/>
        <v>15.186782053739435</v>
      </c>
    </row>
    <row r="1539" spans="1:17" hidden="1" x14ac:dyDescent="0.3">
      <c r="A1539" s="56">
        <v>44453.993055555555</v>
      </c>
      <c r="B1539" s="47">
        <v>10.16</v>
      </c>
      <c r="C1539" s="47"/>
      <c r="D1539" s="47">
        <v>5.27</v>
      </c>
      <c r="E1539" s="47"/>
      <c r="F1539" s="47">
        <v>7.87</v>
      </c>
      <c r="H1539" s="12">
        <v>30</v>
      </c>
      <c r="I1539" s="1">
        <v>50</v>
      </c>
      <c r="J1539" s="2">
        <f t="shared" si="283"/>
        <v>13.809076484362667</v>
      </c>
      <c r="K1539" s="2">
        <f t="shared" si="284"/>
        <v>34.241033030449216</v>
      </c>
      <c r="L1539" s="2">
        <f t="shared" si="282"/>
        <v>15.156807370195132</v>
      </c>
    </row>
    <row r="1540" spans="1:17" hidden="1" x14ac:dyDescent="0.3">
      <c r="A1540" s="56">
        <v>44454.993055555555</v>
      </c>
      <c r="B1540" s="47">
        <v>11.31</v>
      </c>
      <c r="C1540" s="47"/>
      <c r="D1540" s="47">
        <v>10.48</v>
      </c>
      <c r="E1540" s="47"/>
      <c r="F1540" s="47">
        <v>9.23</v>
      </c>
      <c r="H1540" s="12">
        <v>30</v>
      </c>
      <c r="I1540" s="1">
        <v>50</v>
      </c>
      <c r="J1540" s="2">
        <f t="shared" si="283"/>
        <v>13.825163440884406</v>
      </c>
      <c r="K1540" s="2">
        <f t="shared" si="284"/>
        <v>34.225969091830287</v>
      </c>
      <c r="L1540" s="2">
        <f t="shared" si="282"/>
        <v>15.160123825891331</v>
      </c>
    </row>
    <row r="1541" spans="1:17" hidden="1" x14ac:dyDescent="0.3">
      <c r="A1541" s="56">
        <v>44455.993055555555</v>
      </c>
      <c r="B1541" s="47">
        <v>13.75</v>
      </c>
      <c r="C1541" s="47"/>
      <c r="D1541" s="47">
        <v>13.72</v>
      </c>
      <c r="E1541" s="47"/>
      <c r="F1541" s="47">
        <v>12</v>
      </c>
      <c r="H1541" s="12">
        <v>30</v>
      </c>
      <c r="I1541" s="1">
        <v>50</v>
      </c>
      <c r="J1541" s="2">
        <f t="shared" si="283"/>
        <v>13.850252954950902</v>
      </c>
      <c r="K1541" s="2">
        <f t="shared" si="284"/>
        <v>34.220444795155096</v>
      </c>
      <c r="L1541" s="2">
        <f t="shared" si="282"/>
        <v>15.177490914498925</v>
      </c>
    </row>
    <row r="1542" spans="1:17" hidden="1" x14ac:dyDescent="0.3">
      <c r="A1542" s="56">
        <v>44456.993055555555</v>
      </c>
      <c r="B1542" s="47">
        <v>8.86</v>
      </c>
      <c r="C1542" s="47"/>
      <c r="D1542" s="47">
        <v>39.08</v>
      </c>
      <c r="E1542" s="47"/>
      <c r="F1542" s="47">
        <v>9.85</v>
      </c>
      <c r="H1542" s="12">
        <v>30</v>
      </c>
      <c r="I1542" s="1">
        <v>50</v>
      </c>
      <c r="J1542" s="2">
        <f t="shared" si="283"/>
        <v>13.862145538071104</v>
      </c>
      <c r="K1542" s="2">
        <f t="shared" si="284"/>
        <v>34.268782391063027</v>
      </c>
      <c r="L1542" s="2">
        <f t="shared" si="282"/>
        <v>15.190503572726774</v>
      </c>
    </row>
    <row r="1543" spans="1:17" hidden="1" x14ac:dyDescent="0.3">
      <c r="A1543" s="56">
        <v>44457.993055555555</v>
      </c>
      <c r="B1543" s="47">
        <v>14.58</v>
      </c>
      <c r="C1543" s="47"/>
      <c r="D1543" s="47">
        <v>45.32</v>
      </c>
      <c r="E1543" s="47"/>
      <c r="F1543" s="47">
        <v>17.920000000000002</v>
      </c>
      <c r="H1543" s="12">
        <v>30</v>
      </c>
      <c r="I1543" s="1">
        <v>50</v>
      </c>
      <c r="J1543" s="2">
        <f t="shared" si="283"/>
        <v>13.88864170175397</v>
      </c>
      <c r="K1543" s="2">
        <f t="shared" si="284"/>
        <v>34.246736355257404</v>
      </c>
      <c r="L1543" s="2">
        <f t="shared" si="282"/>
        <v>15.222149142347028</v>
      </c>
    </row>
    <row r="1544" spans="1:17" hidden="1" x14ac:dyDescent="0.3">
      <c r="A1544" s="56">
        <v>44458.993055555555</v>
      </c>
      <c r="B1544" s="47">
        <v>6.37</v>
      </c>
      <c r="C1544" s="47"/>
      <c r="D1544" s="47">
        <v>14.83</v>
      </c>
      <c r="E1544" s="47"/>
      <c r="F1544" s="47">
        <v>9.3800000000000008</v>
      </c>
      <c r="H1544" s="12">
        <v>30</v>
      </c>
      <c r="I1544" s="1">
        <v>50</v>
      </c>
      <c r="J1544" s="2">
        <f t="shared" si="283"/>
        <v>13.844933261856269</v>
      </c>
      <c r="K1544" s="2">
        <f t="shared" si="284"/>
        <v>33.900930728658935</v>
      </c>
      <c r="L1544" s="2">
        <f t="shared" si="282"/>
        <v>15.148376990448293</v>
      </c>
    </row>
    <row r="1545" spans="1:17" hidden="1" x14ac:dyDescent="0.3">
      <c r="A1545" s="56">
        <v>44459.993055555555</v>
      </c>
      <c r="B1545" s="47">
        <v>8.81</v>
      </c>
      <c r="C1545" s="47"/>
      <c r="D1545" s="47">
        <v>64.319999999999993</v>
      </c>
      <c r="E1545" s="47"/>
      <c r="F1545" s="47">
        <v>14.08</v>
      </c>
      <c r="H1545" s="12">
        <v>30</v>
      </c>
      <c r="I1545" s="1">
        <v>50</v>
      </c>
      <c r="J1545" s="2">
        <f t="shared" si="283"/>
        <v>13.789178786152947</v>
      </c>
      <c r="K1545" s="2">
        <f t="shared" si="284"/>
        <v>33.93458801766149</v>
      </c>
      <c r="L1545" s="2">
        <f t="shared" si="282"/>
        <v>15.105009901840701</v>
      </c>
    </row>
    <row r="1546" spans="1:17" hidden="1" x14ac:dyDescent="0.3">
      <c r="A1546" s="56">
        <v>44460.993055555555</v>
      </c>
      <c r="B1546" s="47">
        <v>12.65</v>
      </c>
      <c r="C1546" s="47"/>
      <c r="D1546" s="47">
        <v>20.454767441860458</v>
      </c>
      <c r="E1546" s="47"/>
      <c r="F1546" s="47">
        <v>11.65</v>
      </c>
      <c r="H1546" s="12">
        <v>30</v>
      </c>
      <c r="I1546" s="1">
        <v>50</v>
      </c>
      <c r="J1546" s="2">
        <f t="shared" si="283"/>
        <v>13.803552187687474</v>
      </c>
      <c r="K1546" s="2">
        <f t="shared" si="284"/>
        <v>33.857208906259601</v>
      </c>
      <c r="L1546" s="2">
        <f t="shared" si="282"/>
        <v>15.115997243612849</v>
      </c>
    </row>
    <row r="1547" spans="1:17" hidden="1" x14ac:dyDescent="0.3">
      <c r="A1547" s="56">
        <v>44461.993055555555</v>
      </c>
      <c r="B1547" s="47">
        <v>14.28</v>
      </c>
      <c r="C1547" s="47"/>
      <c r="D1547" s="47">
        <v>46.56</v>
      </c>
      <c r="E1547" s="47"/>
      <c r="F1547" s="47">
        <v>15.09</v>
      </c>
      <c r="H1547" s="12">
        <v>30</v>
      </c>
      <c r="I1547" s="1">
        <v>50</v>
      </c>
      <c r="J1547" s="2">
        <f t="shared" si="283"/>
        <v>13.825189016331976</v>
      </c>
      <c r="K1547" s="2">
        <f t="shared" si="284"/>
        <v>33.868027320581845</v>
      </c>
      <c r="L1547" s="2">
        <f t="shared" si="282"/>
        <v>15.132908636017914</v>
      </c>
    </row>
    <row r="1548" spans="1:17" hidden="1" x14ac:dyDescent="0.3">
      <c r="A1548" s="56">
        <v>44462.993055555555</v>
      </c>
      <c r="B1548" s="47">
        <v>8.6300000000000008</v>
      </c>
      <c r="C1548" s="47"/>
      <c r="D1548" s="47">
        <v>51.95</v>
      </c>
      <c r="E1548" s="47"/>
      <c r="F1548" s="47">
        <v>11.58</v>
      </c>
      <c r="H1548" s="12">
        <v>30</v>
      </c>
      <c r="I1548" s="1">
        <v>50</v>
      </c>
      <c r="J1548" s="2">
        <f t="shared" si="283"/>
        <v>13.831173671063434</v>
      </c>
      <c r="K1548" s="2">
        <f t="shared" si="284"/>
        <v>33.947541387078012</v>
      </c>
      <c r="L1548" s="2">
        <f t="shared" si="282"/>
        <v>15.138452939815382</v>
      </c>
    </row>
    <row r="1549" spans="1:17" hidden="1" x14ac:dyDescent="0.3">
      <c r="A1549" s="56">
        <v>44463.993055555555</v>
      </c>
      <c r="B1549" s="47">
        <v>8.7899999999999991</v>
      </c>
      <c r="C1549" s="47"/>
      <c r="D1549" s="47">
        <v>75.45</v>
      </c>
      <c r="E1549" s="47"/>
      <c r="F1549" s="47">
        <v>14.69</v>
      </c>
      <c r="H1549" s="12">
        <v>30</v>
      </c>
      <c r="I1549" s="1">
        <v>50</v>
      </c>
      <c r="J1549" s="2">
        <f t="shared" si="283"/>
        <v>13.838795154439394</v>
      </c>
      <c r="K1549" s="2">
        <f t="shared" si="284"/>
        <v>34.071096374290285</v>
      </c>
      <c r="L1549" s="2">
        <f t="shared" si="282"/>
        <v>15.156858003106521</v>
      </c>
    </row>
    <row r="1550" spans="1:17" hidden="1" x14ac:dyDescent="0.3">
      <c r="A1550" s="56">
        <v>44464.993055555555</v>
      </c>
      <c r="B1550" s="47">
        <v>18.45</v>
      </c>
      <c r="C1550" s="47"/>
      <c r="D1550" s="47">
        <v>41.39</v>
      </c>
      <c r="E1550" s="47"/>
      <c r="F1550" s="47">
        <v>23.78</v>
      </c>
      <c r="H1550" s="12">
        <v>30</v>
      </c>
      <c r="I1550" s="1">
        <v>50</v>
      </c>
      <c r="J1550" s="2">
        <f t="shared" si="283"/>
        <v>13.870687737559599</v>
      </c>
      <c r="K1550" s="2">
        <f t="shared" si="284"/>
        <v>34.129536271988499</v>
      </c>
      <c r="L1550" s="2">
        <f t="shared" si="282"/>
        <v>15.18840230690399</v>
      </c>
    </row>
    <row r="1551" spans="1:17" hidden="1" x14ac:dyDescent="0.3">
      <c r="A1551" s="56">
        <v>44465.993055555555</v>
      </c>
      <c r="B1551" s="47">
        <v>9.5399999999999991</v>
      </c>
      <c r="C1551" s="47"/>
      <c r="D1551" s="47">
        <v>9.74</v>
      </c>
      <c r="E1551" s="47"/>
      <c r="F1551" s="47">
        <v>11.66</v>
      </c>
      <c r="H1551" s="12">
        <v>30</v>
      </c>
      <c r="I1551" s="1">
        <v>50</v>
      </c>
      <c r="J1551" s="2">
        <f t="shared" si="283"/>
        <v>13.865905128863947</v>
      </c>
      <c r="K1551" s="2">
        <f t="shared" si="284"/>
        <v>34.131659034136838</v>
      </c>
      <c r="L1551" s="2">
        <f t="shared" si="282"/>
        <v>15.183617496777407</v>
      </c>
    </row>
    <row r="1552" spans="1:17" hidden="1" x14ac:dyDescent="0.3">
      <c r="A1552" s="56">
        <v>44466.993055555555</v>
      </c>
      <c r="B1552" s="47">
        <v>14.75</v>
      </c>
      <c r="C1552" s="47"/>
      <c r="D1552" s="47">
        <v>13.48</v>
      </c>
      <c r="E1552" s="47"/>
      <c r="F1552" s="47">
        <v>18.07</v>
      </c>
      <c r="H1552" s="12">
        <v>30</v>
      </c>
      <c r="I1552" s="1">
        <v>50</v>
      </c>
      <c r="J1552" s="2">
        <f t="shared" si="283"/>
        <v>13.878692852649113</v>
      </c>
      <c r="K1552" s="2">
        <f t="shared" si="284"/>
        <v>34.134421182474426</v>
      </c>
      <c r="L1552" s="2">
        <f t="shared" si="282"/>
        <v>15.193212433486268</v>
      </c>
    </row>
    <row r="1553" spans="1:12" hidden="1" x14ac:dyDescent="0.3">
      <c r="A1553" s="56">
        <v>44467.993055555555</v>
      </c>
      <c r="B1553" s="47">
        <v>14.93</v>
      </c>
      <c r="C1553" s="47"/>
      <c r="D1553" s="47">
        <v>20.97</v>
      </c>
      <c r="E1553" s="47"/>
      <c r="F1553" s="47">
        <v>15.67</v>
      </c>
      <c r="H1553" s="12">
        <v>30</v>
      </c>
      <c r="I1553" s="1">
        <v>50</v>
      </c>
      <c r="J1553" s="2">
        <f t="shared" si="283"/>
        <v>13.881710755462411</v>
      </c>
      <c r="K1553" s="2">
        <f t="shared" si="284"/>
        <v>34.167643688868289</v>
      </c>
      <c r="L1553" s="2">
        <f t="shared" si="282"/>
        <v>15.198832686650825</v>
      </c>
    </row>
    <row r="1554" spans="1:12" hidden="1" x14ac:dyDescent="0.3">
      <c r="A1554" s="56">
        <v>44468.993055555555</v>
      </c>
      <c r="B1554" s="47">
        <v>9.2899999999999991</v>
      </c>
      <c r="C1554" s="47"/>
      <c r="D1554" s="47">
        <v>17.63</v>
      </c>
      <c r="E1554" s="47"/>
      <c r="F1554" s="47">
        <v>11.31</v>
      </c>
      <c r="H1554" s="12">
        <v>30</v>
      </c>
      <c r="I1554" s="1">
        <v>50</v>
      </c>
      <c r="J1554" s="2">
        <f t="shared" si="283"/>
        <v>13.864268300219445</v>
      </c>
      <c r="K1554" s="2">
        <f t="shared" si="284"/>
        <v>34.190098931835038</v>
      </c>
      <c r="L1554" s="2">
        <f t="shared" si="282"/>
        <v>15.191440281587536</v>
      </c>
    </row>
    <row r="1555" spans="1:12" hidden="1" x14ac:dyDescent="0.3">
      <c r="A1555" s="56">
        <v>44469.993055555555</v>
      </c>
      <c r="B1555" s="47">
        <v>9.0299999999999994</v>
      </c>
      <c r="C1555" s="47"/>
      <c r="D1555" s="47">
        <v>28.62</v>
      </c>
      <c r="E1555" s="47"/>
      <c r="F1555" s="47">
        <v>9.02</v>
      </c>
      <c r="H1555" s="12">
        <v>30</v>
      </c>
      <c r="I1555" s="1">
        <v>50</v>
      </c>
      <c r="J1555" s="2">
        <f t="shared" si="283"/>
        <v>13.847951164669574</v>
      </c>
      <c r="K1555" s="2">
        <f t="shared" si="284"/>
        <v>34.232400722116367</v>
      </c>
      <c r="L1555" s="2">
        <f t="shared" si="282"/>
        <v>15.171769395511587</v>
      </c>
    </row>
    <row r="1556" spans="1:12" hidden="1" x14ac:dyDescent="0.3">
      <c r="A1556" s="56">
        <v>44470</v>
      </c>
      <c r="B1556" s="47">
        <v>10.36</v>
      </c>
      <c r="C1556" s="47"/>
      <c r="D1556" s="47">
        <v>25.49</v>
      </c>
      <c r="E1556" s="47"/>
      <c r="F1556" s="47">
        <v>11.77</v>
      </c>
      <c r="H1556" s="12">
        <v>30</v>
      </c>
      <c r="I1556" s="1">
        <v>50</v>
      </c>
      <c r="J1556" s="2">
        <f t="shared" si="283"/>
        <v>13.823194131421491</v>
      </c>
      <c r="K1556" s="2">
        <f t="shared" si="284"/>
        <v>34.274267729789003</v>
      </c>
      <c r="L1556" s="2">
        <f t="shared" ref="L1556:L1585" si="285">AVERAGE(F1161:F1556)</f>
        <v>15.136807370195131</v>
      </c>
    </row>
    <row r="1557" spans="1:12" hidden="1" x14ac:dyDescent="0.3">
      <c r="A1557" s="56">
        <v>44471</v>
      </c>
      <c r="B1557" s="47">
        <v>5.28</v>
      </c>
      <c r="C1557" s="47"/>
      <c r="D1557" s="47">
        <v>13.44</v>
      </c>
      <c r="E1557" s="47"/>
      <c r="F1557" s="47">
        <v>7.84</v>
      </c>
      <c r="H1557" s="12">
        <v>30</v>
      </c>
      <c r="I1557" s="1">
        <v>50</v>
      </c>
      <c r="J1557" s="2">
        <f t="shared" si="283"/>
        <v>13.781608453672133</v>
      </c>
      <c r="K1557" s="2">
        <f t="shared" si="284"/>
        <v>34.296697397308186</v>
      </c>
      <c r="L1557" s="2">
        <f t="shared" si="285"/>
        <v>15.099339015764752</v>
      </c>
    </row>
    <row r="1558" spans="1:12" hidden="1" x14ac:dyDescent="0.3">
      <c r="A1558" s="56">
        <v>44472</v>
      </c>
      <c r="B1558" s="47">
        <v>5.87</v>
      </c>
      <c r="C1558" s="47"/>
      <c r="D1558" s="47">
        <v>19.48</v>
      </c>
      <c r="E1558" s="47"/>
      <c r="F1558" s="47">
        <v>9.85</v>
      </c>
      <c r="H1558" s="12">
        <v>30</v>
      </c>
      <c r="I1558" s="1">
        <v>50</v>
      </c>
      <c r="J1558" s="2">
        <f t="shared" si="283"/>
        <v>13.743782366715612</v>
      </c>
      <c r="K1558" s="2">
        <f t="shared" si="284"/>
        <v>34.318155197819692</v>
      </c>
      <c r="L1558" s="2">
        <f t="shared" si="285"/>
        <v>15.062528889182472</v>
      </c>
    </row>
    <row r="1559" spans="1:12" hidden="1" x14ac:dyDescent="0.3">
      <c r="A1559" s="56">
        <v>44473</v>
      </c>
      <c r="B1559" s="47">
        <v>11.27</v>
      </c>
      <c r="C1559" s="47"/>
      <c r="D1559" s="47">
        <v>24.1</v>
      </c>
      <c r="E1559" s="47"/>
      <c r="F1559" s="47">
        <v>12.53</v>
      </c>
      <c r="H1559" s="12">
        <v>30</v>
      </c>
      <c r="I1559" s="1">
        <v>50</v>
      </c>
      <c r="J1559" s="2">
        <f t="shared" si="283"/>
        <v>13.716902571319192</v>
      </c>
      <c r="K1559" s="2">
        <f t="shared" si="284"/>
        <v>34.347592537973149</v>
      </c>
      <c r="L1559" s="2">
        <f t="shared" si="285"/>
        <v>15.033465598043232</v>
      </c>
    </row>
    <row r="1560" spans="1:12" hidden="1" x14ac:dyDescent="0.3">
      <c r="A1560" s="56">
        <v>44474</v>
      </c>
      <c r="B1560" s="47">
        <v>12.33</v>
      </c>
      <c r="C1560" s="47"/>
      <c r="D1560" s="47">
        <v>51.71</v>
      </c>
      <c r="E1560" s="47"/>
      <c r="F1560" s="47">
        <v>18.079999999999998</v>
      </c>
      <c r="H1560" s="12">
        <v>30</v>
      </c>
      <c r="I1560" s="1">
        <v>50</v>
      </c>
      <c r="J1560" s="2">
        <f t="shared" si="283"/>
        <v>13.689818172342209</v>
      </c>
      <c r="K1560" s="2">
        <f t="shared" si="284"/>
        <v>34.450175658177749</v>
      </c>
      <c r="L1560" s="2">
        <f t="shared" si="285"/>
        <v>15.016554205638167</v>
      </c>
    </row>
    <row r="1561" spans="1:12" hidden="1" x14ac:dyDescent="0.3">
      <c r="A1561" s="56">
        <v>44475</v>
      </c>
      <c r="B1561" s="47">
        <v>13.84</v>
      </c>
      <c r="C1561" s="47"/>
      <c r="D1561" s="47">
        <v>111.72</v>
      </c>
      <c r="E1561" s="47"/>
      <c r="F1561" s="47">
        <v>16.3</v>
      </c>
      <c r="H1561" s="12">
        <v>30</v>
      </c>
      <c r="I1561" s="1">
        <v>50</v>
      </c>
      <c r="J1561" s="2">
        <f t="shared" si="283"/>
        <v>13.694933261856278</v>
      </c>
      <c r="K1561" s="2">
        <f t="shared" si="284"/>
        <v>34.718410952295393</v>
      </c>
      <c r="L1561" s="2">
        <f t="shared" si="285"/>
        <v>15.028503572726777</v>
      </c>
    </row>
    <row r="1562" spans="1:12" hidden="1" x14ac:dyDescent="0.3">
      <c r="A1562" s="56">
        <v>44476</v>
      </c>
      <c r="B1562" s="47">
        <v>13.83</v>
      </c>
      <c r="C1562" s="47"/>
      <c r="D1562" s="47">
        <v>145.91999999999999</v>
      </c>
      <c r="E1562" s="47"/>
      <c r="F1562" s="47">
        <v>17.79</v>
      </c>
      <c r="H1562" s="12">
        <v>30</v>
      </c>
      <c r="I1562" s="1">
        <v>50</v>
      </c>
      <c r="J1562" s="2">
        <f t="shared" si="283"/>
        <v>13.688974182572391</v>
      </c>
      <c r="K1562" s="2">
        <f t="shared" si="284"/>
        <v>35.072017090402809</v>
      </c>
      <c r="L1562" s="2">
        <f t="shared" si="285"/>
        <v>15.026680787916652</v>
      </c>
    </row>
    <row r="1563" spans="1:12" hidden="1" x14ac:dyDescent="0.3">
      <c r="A1563" s="56">
        <v>44477</v>
      </c>
      <c r="B1563" s="47">
        <v>34.35</v>
      </c>
      <c r="C1563" s="47"/>
      <c r="D1563" s="47">
        <v>39.778965517241446</v>
      </c>
      <c r="E1563" s="47"/>
      <c r="F1563" s="47">
        <v>36.43</v>
      </c>
      <c r="H1563" s="12">
        <v>30</v>
      </c>
      <c r="I1563" s="1">
        <v>50</v>
      </c>
      <c r="J1563" s="2">
        <f t="shared" ref="J1563:J1585" si="286">AVERAGE(B1168:B1563)</f>
        <v>13.73063658666446</v>
      </c>
      <c r="K1563" s="2">
        <f t="shared" ref="K1563:K1585" si="287">AVERAGE(D1168:D1563)</f>
        <v>35.165543856431562</v>
      </c>
      <c r="L1563" s="2">
        <f t="shared" si="285"/>
        <v>15.081718762600199</v>
      </c>
    </row>
    <row r="1564" spans="1:12" hidden="1" x14ac:dyDescent="0.3">
      <c r="A1564" s="56">
        <v>44478</v>
      </c>
      <c r="B1564" s="47">
        <v>16.46</v>
      </c>
      <c r="C1564" s="47"/>
      <c r="D1564" s="47" t="s">
        <v>33</v>
      </c>
      <c r="E1564" s="47"/>
      <c r="F1564" s="47">
        <v>15.21</v>
      </c>
      <c r="H1564" s="12">
        <v>30</v>
      </c>
      <c r="I1564" s="1">
        <v>50</v>
      </c>
      <c r="J1564" s="2">
        <f t="shared" si="286"/>
        <v>13.740662162112031</v>
      </c>
      <c r="K1564" s="2">
        <f t="shared" si="287"/>
        <v>35.244558071448047</v>
      </c>
      <c r="L1564" s="2">
        <f t="shared" si="285"/>
        <v>15.087465598043236</v>
      </c>
    </row>
    <row r="1565" spans="1:12" hidden="1" x14ac:dyDescent="0.3">
      <c r="A1565" s="56">
        <v>44479</v>
      </c>
      <c r="B1565" s="47">
        <v>21.6</v>
      </c>
      <c r="C1565" s="47"/>
      <c r="D1565" s="47">
        <v>89.62</v>
      </c>
      <c r="E1565" s="47"/>
      <c r="F1565" s="47">
        <v>23.77</v>
      </c>
      <c r="H1565" s="12">
        <v>30</v>
      </c>
      <c r="I1565" s="1">
        <v>50</v>
      </c>
      <c r="J1565" s="2">
        <f t="shared" si="286"/>
        <v>13.757030448557044</v>
      </c>
      <c r="K1565" s="2">
        <f t="shared" si="287"/>
        <v>35.460224738114718</v>
      </c>
      <c r="L1565" s="2">
        <f t="shared" si="285"/>
        <v>15.103870661334376</v>
      </c>
    </row>
    <row r="1566" spans="1:12" hidden="1" x14ac:dyDescent="0.3">
      <c r="A1566" s="56">
        <v>44480</v>
      </c>
      <c r="B1566" s="47">
        <v>4.07</v>
      </c>
      <c r="C1566" s="47"/>
      <c r="D1566" s="47">
        <v>6.09</v>
      </c>
      <c r="E1566" s="47"/>
      <c r="F1566" s="47">
        <v>5</v>
      </c>
      <c r="H1566" s="12">
        <v>30</v>
      </c>
      <c r="I1566" s="1">
        <v>50</v>
      </c>
      <c r="J1566" s="2">
        <f t="shared" si="286"/>
        <v>13.737900013774434</v>
      </c>
      <c r="K1566" s="2">
        <f t="shared" si="287"/>
        <v>35.468634994524976</v>
      </c>
      <c r="L1566" s="2">
        <f t="shared" si="285"/>
        <v>15.085339015764756</v>
      </c>
    </row>
    <row r="1567" spans="1:12" hidden="1" x14ac:dyDescent="0.3">
      <c r="A1567" s="56">
        <v>44481</v>
      </c>
      <c r="B1567" s="47">
        <v>8.1199999999999992</v>
      </c>
      <c r="C1567" s="47"/>
      <c r="D1567" s="47">
        <v>7.11</v>
      </c>
      <c r="E1567" s="47"/>
      <c r="F1567" s="47">
        <v>8.35</v>
      </c>
      <c r="H1567" s="12">
        <v>30</v>
      </c>
      <c r="I1567" s="1">
        <v>50</v>
      </c>
      <c r="J1567" s="2">
        <f t="shared" si="286"/>
        <v>13.72529131812226</v>
      </c>
      <c r="K1567" s="2">
        <f t="shared" si="287"/>
        <v>35.479199097089079</v>
      </c>
      <c r="L1567" s="2">
        <f t="shared" si="285"/>
        <v>15.076225091714122</v>
      </c>
    </row>
    <row r="1568" spans="1:12" hidden="1" x14ac:dyDescent="0.3">
      <c r="A1568" s="56">
        <v>44482</v>
      </c>
      <c r="B1568" s="47" t="s">
        <v>33</v>
      </c>
      <c r="C1568" s="47"/>
      <c r="D1568" s="47">
        <v>4.6579787234042573</v>
      </c>
      <c r="E1568" s="47"/>
      <c r="F1568" s="47" t="s">
        <v>33</v>
      </c>
      <c r="H1568" s="12">
        <v>30</v>
      </c>
      <c r="I1568" s="1">
        <v>50</v>
      </c>
      <c r="J1568" s="2">
        <f t="shared" si="286"/>
        <v>13.743407449707192</v>
      </c>
      <c r="K1568" s="2">
        <f t="shared" si="287"/>
        <v>35.474886222020885</v>
      </c>
      <c r="L1568" s="2">
        <f t="shared" si="285"/>
        <v>15.094870333063652</v>
      </c>
    </row>
    <row r="1569" spans="1:12" hidden="1" x14ac:dyDescent="0.3">
      <c r="A1569" s="56">
        <v>44483</v>
      </c>
      <c r="B1569" s="47" t="s">
        <v>33</v>
      </c>
      <c r="C1569" s="47"/>
      <c r="D1569" s="47">
        <v>22.46</v>
      </c>
      <c r="E1569" s="47"/>
      <c r="F1569" s="47">
        <v>2.73</v>
      </c>
      <c r="H1569" s="12">
        <v>30</v>
      </c>
      <c r="I1569" s="1">
        <v>50</v>
      </c>
      <c r="J1569" s="2">
        <f t="shared" si="286"/>
        <v>13.759097443151168</v>
      </c>
      <c r="K1569" s="2">
        <f t="shared" si="287"/>
        <v>35.51060417073883</v>
      </c>
      <c r="L1569" s="2">
        <f t="shared" si="285"/>
        <v>15.067814495500198</v>
      </c>
    </row>
    <row r="1570" spans="1:12" hidden="1" x14ac:dyDescent="0.3">
      <c r="A1570" s="56">
        <v>44484</v>
      </c>
      <c r="B1570" s="47" t="s">
        <v>33</v>
      </c>
      <c r="C1570" s="47"/>
      <c r="D1570" s="47">
        <v>115.27</v>
      </c>
      <c r="E1570" s="47"/>
      <c r="F1570" s="47">
        <v>12.98</v>
      </c>
      <c r="H1570" s="12">
        <v>30</v>
      </c>
      <c r="I1570" s="1">
        <v>50</v>
      </c>
      <c r="J1570" s="2">
        <f t="shared" si="286"/>
        <v>13.762316766458259</v>
      </c>
      <c r="K1570" s="2">
        <f t="shared" si="287"/>
        <v>35.786527247661908</v>
      </c>
      <c r="L1570" s="2">
        <f t="shared" si="285"/>
        <v>15.063677439662634</v>
      </c>
    </row>
    <row r="1571" spans="1:12" hidden="1" x14ac:dyDescent="0.3">
      <c r="A1571" s="56">
        <v>44485</v>
      </c>
      <c r="B1571" s="47" t="s">
        <v>33</v>
      </c>
      <c r="C1571" s="47"/>
      <c r="D1571" s="47">
        <v>14.81</v>
      </c>
      <c r="E1571" s="47"/>
      <c r="F1571" s="47">
        <v>3.36</v>
      </c>
      <c r="H1571" s="12">
        <v>30</v>
      </c>
      <c r="I1571" s="1">
        <v>50</v>
      </c>
      <c r="J1571" s="2">
        <f t="shared" si="286"/>
        <v>13.750798205131277</v>
      </c>
      <c r="K1571" s="2">
        <f t="shared" si="287"/>
        <v>35.807886222020883</v>
      </c>
      <c r="L1571" s="2">
        <f t="shared" si="285"/>
        <v>15.032662211236238</v>
      </c>
    </row>
    <row r="1572" spans="1:12" hidden="1" x14ac:dyDescent="0.3">
      <c r="A1572" s="56">
        <v>44486</v>
      </c>
      <c r="B1572" s="47" t="s">
        <v>33</v>
      </c>
      <c r="C1572" s="47"/>
      <c r="D1572" s="47">
        <v>20.72</v>
      </c>
      <c r="E1572" s="47"/>
      <c r="F1572" s="47">
        <v>5.7</v>
      </c>
      <c r="H1572" s="12">
        <v>30</v>
      </c>
      <c r="I1572" s="1">
        <v>50</v>
      </c>
      <c r="J1572" s="2">
        <f t="shared" si="286"/>
        <v>13.75227695695804</v>
      </c>
      <c r="K1572" s="2">
        <f t="shared" si="287"/>
        <v>35.697040068174729</v>
      </c>
      <c r="L1572" s="2">
        <f t="shared" si="285"/>
        <v>15.008144444738775</v>
      </c>
    </row>
    <row r="1573" spans="1:12" hidden="1" x14ac:dyDescent="0.3">
      <c r="A1573" s="56">
        <v>44487</v>
      </c>
      <c r="B1573" s="47" t="s">
        <v>33</v>
      </c>
      <c r="C1573" s="47"/>
      <c r="D1573" s="47">
        <v>34.03</v>
      </c>
      <c r="E1573" s="47"/>
      <c r="F1573" s="47">
        <v>9.36</v>
      </c>
      <c r="H1573" s="12">
        <v>30</v>
      </c>
      <c r="I1573" s="1">
        <v>50</v>
      </c>
      <c r="J1573" s="2">
        <f t="shared" si="286"/>
        <v>13.742906247755334</v>
      </c>
      <c r="K1573" s="2">
        <f t="shared" si="287"/>
        <v>35.699809298943954</v>
      </c>
      <c r="L1573" s="2">
        <f t="shared" si="285"/>
        <v>14.982992160474815</v>
      </c>
    </row>
    <row r="1574" spans="1:12" hidden="1" x14ac:dyDescent="0.3">
      <c r="A1574" s="56">
        <v>44488</v>
      </c>
      <c r="B1574" s="47">
        <v>11.44</v>
      </c>
      <c r="C1574" s="47"/>
      <c r="D1574" s="47">
        <v>56.55</v>
      </c>
      <c r="E1574" s="47"/>
      <c r="F1574" s="47">
        <v>14.06</v>
      </c>
      <c r="H1574" s="12">
        <v>30</v>
      </c>
      <c r="I1574" s="1">
        <v>50</v>
      </c>
      <c r="J1574" s="2">
        <f t="shared" si="286"/>
        <v>13.715815338664422</v>
      </c>
      <c r="K1574" s="2">
        <f t="shared" si="287"/>
        <v>35.794193914328574</v>
      </c>
      <c r="L1574" s="2">
        <f t="shared" si="285"/>
        <v>14.954794190931668</v>
      </c>
    </row>
    <row r="1575" spans="1:12" hidden="1" x14ac:dyDescent="0.3">
      <c r="A1575" s="56">
        <v>44489</v>
      </c>
      <c r="B1575" s="47">
        <v>10.27</v>
      </c>
      <c r="C1575" s="47"/>
      <c r="D1575" s="47">
        <v>17.27</v>
      </c>
      <c r="E1575" s="47"/>
      <c r="F1575" s="47">
        <v>11.27</v>
      </c>
      <c r="H1575" s="12">
        <v>30</v>
      </c>
      <c r="I1575" s="1">
        <v>50</v>
      </c>
      <c r="J1575" s="2">
        <f t="shared" si="286"/>
        <v>13.700308845157933</v>
      </c>
      <c r="K1575" s="2">
        <f t="shared" si="287"/>
        <v>35.793681093815749</v>
      </c>
      <c r="L1575" s="2">
        <f t="shared" si="285"/>
        <v>14.941317033571261</v>
      </c>
    </row>
    <row r="1576" spans="1:12" hidden="1" x14ac:dyDescent="0.3">
      <c r="A1576" s="56">
        <v>44490</v>
      </c>
      <c r="B1576" s="47">
        <v>14.37</v>
      </c>
      <c r="C1576" s="47"/>
      <c r="D1576" s="47">
        <v>13.19</v>
      </c>
      <c r="E1576" s="47"/>
      <c r="F1576" s="47">
        <v>14.89</v>
      </c>
      <c r="H1576" s="12">
        <v>30</v>
      </c>
      <c r="I1576" s="1">
        <v>50</v>
      </c>
      <c r="J1576" s="2">
        <f t="shared" si="286"/>
        <v>13.703659494508582</v>
      </c>
      <c r="K1576" s="2">
        <f t="shared" si="287"/>
        <v>35.778014427149088</v>
      </c>
      <c r="L1576" s="2">
        <f t="shared" si="285"/>
        <v>14.947636830525578</v>
      </c>
    </row>
    <row r="1577" spans="1:12" hidden="1" x14ac:dyDescent="0.3">
      <c r="A1577" s="56">
        <v>44491</v>
      </c>
      <c r="B1577" s="47">
        <v>15.28</v>
      </c>
      <c r="C1577" s="47"/>
      <c r="D1577" s="47">
        <v>25.75</v>
      </c>
      <c r="E1577" s="47"/>
      <c r="F1577" s="47">
        <v>15.634615384615374</v>
      </c>
      <c r="H1577" s="12">
        <v>30</v>
      </c>
      <c r="I1577" s="1">
        <v>50</v>
      </c>
      <c r="J1577" s="2">
        <f t="shared" si="286"/>
        <v>13.71111403996313</v>
      </c>
      <c r="K1577" s="2">
        <f t="shared" si="287"/>
        <v>35.710168273302934</v>
      </c>
      <c r="L1577" s="2">
        <f t="shared" si="285"/>
        <v>14.953765295968763</v>
      </c>
    </row>
    <row r="1578" spans="1:12" hidden="1" x14ac:dyDescent="0.3">
      <c r="A1578" s="56">
        <v>44492</v>
      </c>
      <c r="B1578" s="47">
        <v>17.37</v>
      </c>
      <c r="C1578" s="47"/>
      <c r="D1578" s="47">
        <v>26.6</v>
      </c>
      <c r="E1578" s="47"/>
      <c r="F1578" s="47">
        <v>16.64</v>
      </c>
      <c r="H1578" s="12">
        <v>30</v>
      </c>
      <c r="I1578" s="1">
        <v>50</v>
      </c>
      <c r="J1578" s="2">
        <f t="shared" si="286"/>
        <v>13.725867286716376</v>
      </c>
      <c r="K1578" s="2">
        <f t="shared" si="287"/>
        <v>35.708578529713186</v>
      </c>
      <c r="L1578" s="2">
        <f t="shared" si="285"/>
        <v>14.954247529471299</v>
      </c>
    </row>
    <row r="1579" spans="1:12" hidden="1" x14ac:dyDescent="0.3">
      <c r="A1579" s="56">
        <v>44493</v>
      </c>
      <c r="B1579" s="47">
        <v>11.05</v>
      </c>
      <c r="C1579" s="47"/>
      <c r="D1579" s="47">
        <v>17.52</v>
      </c>
      <c r="E1579" s="47"/>
      <c r="F1579" s="47">
        <v>11.67</v>
      </c>
      <c r="H1579" s="12">
        <v>30</v>
      </c>
      <c r="I1579" s="1">
        <v>50</v>
      </c>
      <c r="J1579" s="2">
        <f t="shared" si="286"/>
        <v>13.715243910093001</v>
      </c>
      <c r="K1579" s="2">
        <f t="shared" si="287"/>
        <v>35.673014427149084</v>
      </c>
      <c r="L1579" s="2">
        <f t="shared" si="285"/>
        <v>14.940668849268253</v>
      </c>
    </row>
    <row r="1580" spans="1:12" hidden="1" x14ac:dyDescent="0.3">
      <c r="A1580" s="56">
        <v>44494</v>
      </c>
      <c r="B1580" s="47">
        <v>13.93</v>
      </c>
      <c r="C1580" s="47"/>
      <c r="D1580" s="47">
        <v>58.02</v>
      </c>
      <c r="E1580" s="47"/>
      <c r="F1580" s="47">
        <v>14.7</v>
      </c>
      <c r="H1580" s="12">
        <v>30</v>
      </c>
      <c r="I1580" s="1">
        <v>50</v>
      </c>
      <c r="J1580" s="2">
        <f t="shared" si="286"/>
        <v>13.715800273020221</v>
      </c>
      <c r="K1580" s="2">
        <f t="shared" si="287"/>
        <v>35.666578529713192</v>
      </c>
      <c r="L1580" s="2">
        <f t="shared" si="285"/>
        <v>14.946074940638812</v>
      </c>
    </row>
    <row r="1581" spans="1:12" hidden="1" x14ac:dyDescent="0.3">
      <c r="A1581" s="56">
        <v>44495</v>
      </c>
      <c r="B1581" s="47">
        <v>16.809999999999999</v>
      </c>
      <c r="C1581" s="47"/>
      <c r="D1581" s="47">
        <v>25.39</v>
      </c>
      <c r="E1581" s="47"/>
      <c r="F1581" s="47">
        <v>20.21</v>
      </c>
      <c r="H1581" s="12">
        <v>30</v>
      </c>
      <c r="I1581" s="1">
        <v>50</v>
      </c>
      <c r="J1581" s="2">
        <f t="shared" si="286"/>
        <v>13.723795621151954</v>
      </c>
      <c r="K1581" s="2">
        <f t="shared" si="287"/>
        <v>35.341347760482421</v>
      </c>
      <c r="L1581" s="2">
        <f t="shared" si="285"/>
        <v>14.940770372110894</v>
      </c>
    </row>
    <row r="1582" spans="1:12" hidden="1" x14ac:dyDescent="0.3">
      <c r="A1582" s="56">
        <v>44496</v>
      </c>
      <c r="B1582" s="47">
        <v>13.41</v>
      </c>
      <c r="C1582" s="47"/>
      <c r="D1582" s="47">
        <v>24.51</v>
      </c>
      <c r="E1582" s="47"/>
      <c r="F1582" s="47">
        <v>12.57</v>
      </c>
      <c r="H1582" s="12">
        <v>30</v>
      </c>
      <c r="I1582" s="1">
        <v>50</v>
      </c>
      <c r="J1582" s="2">
        <f t="shared" si="286"/>
        <v>13.742555311074435</v>
      </c>
      <c r="K1582" s="2">
        <f t="shared" si="287"/>
        <v>35.318245196379863</v>
      </c>
      <c r="L1582" s="2">
        <f t="shared" si="285"/>
        <v>14.95127798632409</v>
      </c>
    </row>
    <row r="1583" spans="1:12" hidden="1" x14ac:dyDescent="0.3">
      <c r="A1583" s="56">
        <v>44497</v>
      </c>
      <c r="B1583" s="47">
        <v>15.46</v>
      </c>
      <c r="C1583" s="47"/>
      <c r="D1583" s="47">
        <v>61.41</v>
      </c>
      <c r="E1583" s="47"/>
      <c r="F1583" s="47">
        <v>17.84</v>
      </c>
      <c r="H1583" s="12">
        <v>30</v>
      </c>
      <c r="I1583" s="1">
        <v>50</v>
      </c>
      <c r="J1583" s="2">
        <f t="shared" si="286"/>
        <v>13.759118618567975</v>
      </c>
      <c r="K1583" s="2">
        <f t="shared" si="287"/>
        <v>35.429552888687553</v>
      </c>
      <c r="L1583" s="2">
        <f t="shared" si="285"/>
        <v>14.969907427948455</v>
      </c>
    </row>
    <row r="1584" spans="1:12" hidden="1" x14ac:dyDescent="0.3">
      <c r="A1584" s="56">
        <v>44498</v>
      </c>
      <c r="B1584" s="47">
        <v>21.86</v>
      </c>
      <c r="C1584" s="47"/>
      <c r="D1584" s="47">
        <v>116.45</v>
      </c>
      <c r="E1584" s="47"/>
      <c r="F1584" s="47">
        <v>24.97</v>
      </c>
      <c r="H1584" s="12">
        <v>30</v>
      </c>
      <c r="I1584" s="1">
        <v>50</v>
      </c>
      <c r="J1584" s="2">
        <f t="shared" si="286"/>
        <v>13.769144458361254</v>
      </c>
      <c r="K1584" s="2">
        <f t="shared" si="287"/>
        <v>35.671681093815756</v>
      </c>
      <c r="L1584" s="2">
        <f t="shared" si="285"/>
        <v>14.985694229978913</v>
      </c>
    </row>
    <row r="1585" spans="1:12" hidden="1" x14ac:dyDescent="0.3">
      <c r="A1585" s="56">
        <v>44499</v>
      </c>
      <c r="B1585" s="47">
        <v>23.92</v>
      </c>
      <c r="C1585" s="47"/>
      <c r="D1585" s="47">
        <v>27.24</v>
      </c>
      <c r="E1585" s="47"/>
      <c r="F1585" s="47">
        <v>25.56</v>
      </c>
      <c r="H1585" s="12">
        <v>30</v>
      </c>
      <c r="I1585" s="1">
        <v>50</v>
      </c>
      <c r="J1585" s="2">
        <f t="shared" si="286"/>
        <v>13.791004923477535</v>
      </c>
      <c r="K1585" s="2">
        <f t="shared" si="287"/>
        <v>35.70352724766191</v>
      </c>
      <c r="L1585" s="2">
        <f t="shared" si="285"/>
        <v>15.010211996476375</v>
      </c>
    </row>
    <row r="1586" spans="1:12" hidden="1" x14ac:dyDescent="0.3">
      <c r="A1586" s="56">
        <v>44500</v>
      </c>
      <c r="B1586" s="47">
        <v>12.62</v>
      </c>
      <c r="C1586" s="47"/>
      <c r="D1586" s="47">
        <v>10.53</v>
      </c>
      <c r="E1586" s="47"/>
      <c r="F1586" s="47">
        <v>12.85</v>
      </c>
      <c r="H1586" s="12">
        <v>30</v>
      </c>
      <c r="I1586" s="1">
        <v>50</v>
      </c>
      <c r="J1586" s="2">
        <f t="shared" ref="J1586:J1617" si="288">AVERAGE(B1222:B1586)</f>
        <v>13.708573490017342</v>
      </c>
      <c r="K1586" s="2">
        <f t="shared" ref="K1586:K1617" si="289">AVERAGE(D1222:D1586)</f>
        <v>35.809402859577027</v>
      </c>
      <c r="L1586" s="2">
        <f>AVERAGE(F1222:F1586)</f>
        <v>14.89894635430219</v>
      </c>
    </row>
    <row r="1587" spans="1:12" hidden="1" x14ac:dyDescent="0.3">
      <c r="A1587" s="56">
        <v>44501</v>
      </c>
      <c r="B1587" s="2">
        <v>23.03</v>
      </c>
      <c r="C1587" s="1"/>
      <c r="D1587" s="47">
        <v>20.78</v>
      </c>
      <c r="E1587" s="47"/>
      <c r="F1587" s="47">
        <v>24.07</v>
      </c>
      <c r="H1587" s="12">
        <v>30</v>
      </c>
      <c r="I1587" s="1">
        <v>50</v>
      </c>
      <c r="J1587" s="2">
        <f t="shared" si="288"/>
        <v>13.744886339179356</v>
      </c>
      <c r="K1587" s="2">
        <f t="shared" si="289"/>
        <v>35.814333221694021</v>
      </c>
      <c r="L1587" s="2">
        <f>AVERAGE(F1223:F1586)</f>
        <v>14.908197587325123</v>
      </c>
    </row>
    <row r="1588" spans="1:12" hidden="1" x14ac:dyDescent="0.3">
      <c r="A1588" s="56">
        <v>44502</v>
      </c>
      <c r="B1588" s="2">
        <v>20</v>
      </c>
      <c r="C1588" s="1"/>
      <c r="D1588" s="47">
        <v>18.12</v>
      </c>
      <c r="E1588" s="47"/>
      <c r="F1588" s="47">
        <v>18.12</v>
      </c>
      <c r="H1588" s="12">
        <v>30</v>
      </c>
      <c r="I1588" s="1">
        <v>50</v>
      </c>
      <c r="J1588" s="2">
        <f t="shared" si="288"/>
        <v>13.750333266553657</v>
      </c>
      <c r="K1588" s="2">
        <f t="shared" si="289"/>
        <v>35.816450213337475</v>
      </c>
      <c r="L1588" s="2">
        <f>AVERAGE(F1224:F1586)</f>
        <v>14.901045780087795</v>
      </c>
    </row>
    <row r="1589" spans="1:12" hidden="1" x14ac:dyDescent="0.3">
      <c r="A1589" s="56">
        <v>44503</v>
      </c>
      <c r="B1589" s="2">
        <v>20.079999999999998</v>
      </c>
      <c r="C1589" s="1"/>
      <c r="D1589" s="47">
        <v>18.489999999999998</v>
      </c>
      <c r="E1589" s="47"/>
      <c r="F1589" s="47">
        <v>20.95</v>
      </c>
      <c r="H1589" s="12">
        <v>30</v>
      </c>
      <c r="I1589" s="1">
        <v>50</v>
      </c>
      <c r="J1589" s="2">
        <f t="shared" si="288"/>
        <v>13.750975724654214</v>
      </c>
      <c r="K1589" s="2">
        <f t="shared" si="289"/>
        <v>35.81594882057982</v>
      </c>
      <c r="L1589" s="2">
        <f>AVERAGE(F1225:F1586)</f>
        <v>14.898659796143594</v>
      </c>
    </row>
    <row r="1590" spans="1:12" hidden="1" x14ac:dyDescent="0.3">
      <c r="A1590" s="56">
        <v>44504</v>
      </c>
      <c r="B1590" s="2">
        <v>24.31</v>
      </c>
      <c r="C1590" s="1"/>
      <c r="D1590" s="47">
        <v>29</v>
      </c>
      <c r="E1590" s="47"/>
      <c r="F1590" s="47">
        <v>22.6</v>
      </c>
      <c r="H1590" s="12">
        <v>30</v>
      </c>
      <c r="I1590" s="1">
        <v>50</v>
      </c>
      <c r="J1590" s="2">
        <f t="shared" si="288"/>
        <v>13.780388048540972</v>
      </c>
      <c r="K1590" s="2">
        <f t="shared" si="289"/>
        <v>35.759764976568675</v>
      </c>
      <c r="L1590" s="2">
        <f>AVERAGE(F1226:F1586)</f>
        <v>14.892221522595248</v>
      </c>
    </row>
    <row r="1591" spans="1:12" hidden="1" x14ac:dyDescent="0.3">
      <c r="A1591" s="56">
        <v>44505</v>
      </c>
      <c r="B1591" s="2">
        <v>18.350000000000001</v>
      </c>
      <c r="C1591" s="1"/>
      <c r="D1591" s="47">
        <v>13.01</v>
      </c>
      <c r="E1591" s="47"/>
      <c r="F1591" s="47">
        <v>14.27</v>
      </c>
      <c r="H1591" s="12">
        <v>30</v>
      </c>
      <c r="I1591" s="1">
        <v>50</v>
      </c>
      <c r="J1591" s="2">
        <f t="shared" si="288"/>
        <v>13.80178080620114</v>
      </c>
      <c r="K1591" s="2">
        <f t="shared" si="289"/>
        <v>35.678121522529679</v>
      </c>
      <c r="L1591" s="2">
        <f>AVERAGE(F1227:F1586)</f>
        <v>14.898428845284061</v>
      </c>
    </row>
    <row r="1592" spans="1:12" hidden="1" x14ac:dyDescent="0.3">
      <c r="A1592" s="56">
        <v>44506</v>
      </c>
      <c r="B1592" s="2">
        <v>11.36</v>
      </c>
      <c r="C1592" s="1"/>
      <c r="D1592" s="47">
        <v>14.32</v>
      </c>
      <c r="E1592" s="47"/>
      <c r="F1592" s="47">
        <v>9.19</v>
      </c>
      <c r="H1592" s="12">
        <v>30</v>
      </c>
      <c r="I1592" s="1">
        <v>50</v>
      </c>
      <c r="J1592" s="2">
        <f t="shared" si="288"/>
        <v>13.794761307593896</v>
      </c>
      <c r="K1592" s="2">
        <f t="shared" si="289"/>
        <v>35.677202302473965</v>
      </c>
      <c r="L1592" s="2">
        <f>AVERAGE(F1228:F1586)</f>
        <v>14.904110718800263</v>
      </c>
    </row>
    <row r="1593" spans="1:12" hidden="1" x14ac:dyDescent="0.3">
      <c r="A1593" s="56">
        <v>44507</v>
      </c>
      <c r="B1593" s="2">
        <v>12</v>
      </c>
      <c r="D1593" s="47">
        <v>20.05</v>
      </c>
      <c r="E1593" s="47"/>
      <c r="F1593" s="47">
        <v>14.81</v>
      </c>
      <c r="H1593" s="12">
        <v>30</v>
      </c>
      <c r="I1593" s="1">
        <v>50</v>
      </c>
      <c r="J1593" s="2">
        <f t="shared" si="288"/>
        <v>13.765151279738742</v>
      </c>
      <c r="K1593" s="2">
        <f t="shared" si="289"/>
        <v>35.658595060134132</v>
      </c>
      <c r="L1593" s="2">
        <f>AVERAGE(F1229:F1586)</f>
        <v>14.894066085987905</v>
      </c>
    </row>
    <row r="1594" spans="1:12" hidden="1" x14ac:dyDescent="0.3">
      <c r="A1594" s="56">
        <v>44508</v>
      </c>
      <c r="B1594" s="2">
        <v>10.119999999999999</v>
      </c>
      <c r="C1594" s="1"/>
      <c r="D1594" s="47">
        <v>24.38</v>
      </c>
      <c r="E1594" s="47"/>
      <c r="F1594" s="47">
        <v>10.029999999999999</v>
      </c>
      <c r="H1594" s="12">
        <v>30</v>
      </c>
      <c r="I1594" s="1">
        <v>50</v>
      </c>
      <c r="J1594" s="2">
        <f t="shared" si="288"/>
        <v>13.757351836841808</v>
      </c>
      <c r="K1594" s="2">
        <f t="shared" si="289"/>
        <v>35.690322079632736</v>
      </c>
      <c r="L1594" s="2">
        <f>AVERAGE(F1230:F1586)</f>
        <v>14.897767680596324</v>
      </c>
    </row>
    <row r="1595" spans="1:12" hidden="1" x14ac:dyDescent="0.3">
      <c r="A1595" s="56">
        <v>44509</v>
      </c>
      <c r="B1595" s="2">
        <v>15.59</v>
      </c>
      <c r="C1595" s="1"/>
      <c r="D1595" s="47">
        <v>32.9</v>
      </c>
      <c r="E1595" s="47"/>
      <c r="F1595" s="47">
        <v>16.5</v>
      </c>
      <c r="H1595" s="12">
        <v>30</v>
      </c>
      <c r="I1595" s="1">
        <v>50</v>
      </c>
      <c r="J1595" s="2">
        <f t="shared" si="288"/>
        <v>13.769468828485264</v>
      </c>
      <c r="K1595" s="2">
        <f t="shared" si="289"/>
        <v>35.754151557651383</v>
      </c>
      <c r="L1595" s="2">
        <f>AVERAGE(F1231:F1586)</f>
        <v>14.903919566699701</v>
      </c>
    </row>
    <row r="1596" spans="1:12" hidden="1" x14ac:dyDescent="0.3">
      <c r="A1596" s="56">
        <v>44510</v>
      </c>
      <c r="B1596" s="2">
        <v>15.3</v>
      </c>
      <c r="C1596" s="1"/>
      <c r="D1596" s="47">
        <v>19.309999999999999</v>
      </c>
      <c r="E1596" s="47"/>
      <c r="F1596" s="47">
        <v>12.7</v>
      </c>
      <c r="H1596" s="12">
        <v>30</v>
      </c>
      <c r="I1596" s="1">
        <v>50</v>
      </c>
      <c r="J1596" s="2">
        <f t="shared" si="288"/>
        <v>13.764622031827884</v>
      </c>
      <c r="K1596" s="2">
        <f t="shared" si="289"/>
        <v>35.768766228032071</v>
      </c>
      <c r="L1596" s="2">
        <f>AVERAGE(F1232:F1586)</f>
        <v>14.899313106548709</v>
      </c>
    </row>
    <row r="1597" spans="1:12" hidden="1" x14ac:dyDescent="0.3">
      <c r="A1597" s="56">
        <v>44511</v>
      </c>
      <c r="B1597" s="2">
        <v>8.32</v>
      </c>
      <c r="C1597" s="1"/>
      <c r="D1597" s="47">
        <v>10.58</v>
      </c>
      <c r="E1597" s="47"/>
      <c r="F1597" s="47">
        <v>9.52</v>
      </c>
      <c r="H1597" s="12">
        <v>30</v>
      </c>
      <c r="I1597" s="1">
        <v>50</v>
      </c>
      <c r="J1597" s="2">
        <f t="shared" si="288"/>
        <v>13.748995290880806</v>
      </c>
      <c r="K1597" s="2">
        <f t="shared" si="289"/>
        <v>35.676092133324552</v>
      </c>
      <c r="L1597" s="2">
        <f>AVERAGE(F1233:F1586)</f>
        <v>14.89368615514686</v>
      </c>
    </row>
    <row r="1598" spans="1:12" hidden="1" x14ac:dyDescent="0.3">
      <c r="A1598" s="56">
        <v>44512</v>
      </c>
      <c r="B1598" s="2">
        <v>28.41</v>
      </c>
      <c r="C1598" s="1"/>
      <c r="D1598" s="47">
        <v>49.16</v>
      </c>
      <c r="E1598" s="47"/>
      <c r="F1598" s="47">
        <v>28.75</v>
      </c>
      <c r="H1598" s="12">
        <v>30</v>
      </c>
      <c r="I1598" s="1">
        <v>50</v>
      </c>
      <c r="J1598" s="2">
        <f t="shared" si="288"/>
        <v>13.764928438513117</v>
      </c>
      <c r="K1598" s="2">
        <f t="shared" si="289"/>
        <v>35.460298261458249</v>
      </c>
      <c r="L1598" s="2">
        <f>AVERAGE(F1234:F1586)</f>
        <v>14.865690959007676</v>
      </c>
    </row>
    <row r="1599" spans="1:12" hidden="1" x14ac:dyDescent="0.3">
      <c r="A1599" s="56">
        <v>44513</v>
      </c>
      <c r="B1599" s="2">
        <v>6.14</v>
      </c>
      <c r="C1599" s="1"/>
      <c r="D1599" s="47">
        <v>13.11</v>
      </c>
      <c r="E1599" s="47"/>
      <c r="F1599" s="47">
        <v>10.119999999999999</v>
      </c>
      <c r="H1599" s="12">
        <v>30</v>
      </c>
      <c r="I1599" s="1">
        <v>50</v>
      </c>
      <c r="J1599" s="2">
        <f t="shared" si="288"/>
        <v>13.718995290880805</v>
      </c>
      <c r="K1599" s="2">
        <f t="shared" si="289"/>
        <v>35.081106060901149</v>
      </c>
      <c r="L1599" s="2">
        <f>AVERAGE(F1235:F1586)</f>
        <v>14.820364361747696</v>
      </c>
    </row>
    <row r="1600" spans="1:12" hidden="1" x14ac:dyDescent="0.3">
      <c r="A1600" s="56">
        <v>44514</v>
      </c>
      <c r="B1600" s="2">
        <v>6.49</v>
      </c>
      <c r="C1600" s="1"/>
      <c r="D1600" s="47">
        <v>20.91</v>
      </c>
      <c r="E1600" s="47"/>
      <c r="F1600" s="47">
        <v>8.2100000000000009</v>
      </c>
      <c r="H1600" s="12">
        <v>30</v>
      </c>
      <c r="I1600" s="1">
        <v>50</v>
      </c>
      <c r="J1600" s="2">
        <f t="shared" si="288"/>
        <v>13.70010949700894</v>
      </c>
      <c r="K1600" s="2">
        <f t="shared" si="289"/>
        <v>35.0490169244109</v>
      </c>
      <c r="L1600" s="2">
        <f>AVERAGE(F1236:F1586)</f>
        <v>14.822285176537806</v>
      </c>
    </row>
    <row r="1601" spans="1:12" hidden="1" x14ac:dyDescent="0.3">
      <c r="A1601" s="56">
        <v>44515</v>
      </c>
      <c r="B1601" s="47" t="s">
        <v>33</v>
      </c>
      <c r="C1601" s="47"/>
      <c r="D1601" s="47">
        <v>24.3</v>
      </c>
      <c r="E1601" s="47"/>
      <c r="F1601" s="47">
        <v>15.34</v>
      </c>
      <c r="H1601" s="12">
        <v>30</v>
      </c>
      <c r="I1601" s="1">
        <v>50</v>
      </c>
      <c r="J1601" s="2">
        <f t="shared" si="288"/>
        <v>13.703322093369296</v>
      </c>
      <c r="K1601" s="2">
        <f t="shared" si="289"/>
        <v>35.005646450873286</v>
      </c>
      <c r="L1601" s="2">
        <f>AVERAGE(F1237:F1586)</f>
        <v>14.826199789114064</v>
      </c>
    </row>
    <row r="1602" spans="1:12" hidden="1" x14ac:dyDescent="0.3">
      <c r="A1602" s="56">
        <v>44516</v>
      </c>
      <c r="B1602" s="2">
        <v>9.86</v>
      </c>
      <c r="C1602" s="1"/>
      <c r="D1602" s="47">
        <v>37.520000000000003</v>
      </c>
      <c r="E1602" s="47"/>
      <c r="F1602" s="47">
        <v>14.66</v>
      </c>
      <c r="H1602" s="12">
        <v>30</v>
      </c>
      <c r="I1602" s="1">
        <v>50</v>
      </c>
      <c r="J1602" s="2">
        <f t="shared" si="288"/>
        <v>13.677232707894436</v>
      </c>
      <c r="K1602" s="2">
        <f t="shared" si="289"/>
        <v>34.856010889127703</v>
      </c>
      <c r="L1602" s="2">
        <f>AVERAGE(F1238:F1586)</f>
        <v>14.79307788648903</v>
      </c>
    </row>
    <row r="1603" spans="1:12" hidden="1" x14ac:dyDescent="0.3">
      <c r="A1603" s="56">
        <v>44517</v>
      </c>
      <c r="B1603" s="2">
        <v>16.57</v>
      </c>
      <c r="C1603" s="1"/>
      <c r="D1603" s="47">
        <v>15.79</v>
      </c>
      <c r="E1603" s="47"/>
      <c r="F1603" s="47">
        <v>19.22</v>
      </c>
      <c r="H1603" s="12">
        <v>30</v>
      </c>
      <c r="I1603" s="1">
        <v>50</v>
      </c>
      <c r="J1603" s="2">
        <f t="shared" si="288"/>
        <v>13.632372372698903</v>
      </c>
      <c r="K1603" s="2">
        <f t="shared" si="289"/>
        <v>34.790077741495402</v>
      </c>
      <c r="L1603" s="2">
        <f>AVERAGE(F1239:F1586)</f>
        <v>14.737711059571366</v>
      </c>
    </row>
    <row r="1604" spans="1:12" hidden="1" x14ac:dyDescent="0.3">
      <c r="A1604" s="56">
        <v>44518</v>
      </c>
      <c r="B1604" s="2">
        <v>14.26</v>
      </c>
      <c r="C1604" s="1"/>
      <c r="D1604" s="47">
        <v>31.45</v>
      </c>
      <c r="E1604" s="47"/>
      <c r="F1604" s="47">
        <v>14.48</v>
      </c>
      <c r="H1604" s="12">
        <v>30</v>
      </c>
      <c r="I1604" s="1">
        <v>50</v>
      </c>
      <c r="J1604" s="2">
        <f t="shared" si="288"/>
        <v>13.605724328006167</v>
      </c>
      <c r="K1604" s="2">
        <f t="shared" si="289"/>
        <v>34.808629273528823</v>
      </c>
      <c r="L1604" s="2">
        <f>AVERAGE(F1240:F1586)</f>
        <v>14.703211671338241</v>
      </c>
    </row>
    <row r="1605" spans="1:12" hidden="1" x14ac:dyDescent="0.3">
      <c r="A1605" s="56">
        <v>44519</v>
      </c>
      <c r="B1605" s="2">
        <v>16.239999999999998</v>
      </c>
      <c r="C1605" s="1"/>
      <c r="D1605" s="47">
        <v>51.85</v>
      </c>
      <c r="E1605" s="47"/>
      <c r="F1605" s="47">
        <v>18.95</v>
      </c>
      <c r="H1605" s="12">
        <v>30</v>
      </c>
      <c r="I1605" s="1">
        <v>50</v>
      </c>
      <c r="J1605" s="2">
        <f t="shared" si="288"/>
        <v>13.573377959291083</v>
      </c>
      <c r="K1605" s="2">
        <f t="shared" si="289"/>
        <v>34.882194733138853</v>
      </c>
      <c r="L1605" s="2">
        <f>AVERAGE(F1241:F1586)</f>
        <v>14.657145426196783</v>
      </c>
    </row>
    <row r="1606" spans="1:12" hidden="1" x14ac:dyDescent="0.3">
      <c r="A1606" s="56">
        <v>44520</v>
      </c>
      <c r="B1606" s="2">
        <v>15.67</v>
      </c>
      <c r="C1606" s="1"/>
      <c r="D1606" s="47">
        <v>25.67</v>
      </c>
      <c r="E1606" s="47"/>
      <c r="F1606" s="47">
        <v>15.12</v>
      </c>
      <c r="H1606" s="12">
        <v>30</v>
      </c>
      <c r="I1606" s="1">
        <v>50</v>
      </c>
      <c r="J1606" s="2">
        <f t="shared" si="288"/>
        <v>13.54125505426315</v>
      </c>
      <c r="K1606" s="2">
        <f t="shared" si="289"/>
        <v>34.737542922553892</v>
      </c>
      <c r="L1606" s="2">
        <f>AVERAGE(F1242:F1586)</f>
        <v>14.608857220442253</v>
      </c>
    </row>
    <row r="1607" spans="1:12" hidden="1" x14ac:dyDescent="0.3">
      <c r="A1607" s="56">
        <v>44521</v>
      </c>
      <c r="B1607" s="2">
        <v>8.68</v>
      </c>
      <c r="C1607" s="1"/>
      <c r="D1607" s="47">
        <v>6.83</v>
      </c>
      <c r="E1607" s="47"/>
      <c r="F1607" s="47">
        <v>6.95</v>
      </c>
      <c r="H1607" s="12">
        <v>30</v>
      </c>
      <c r="I1607" s="1">
        <v>50</v>
      </c>
      <c r="J1607" s="2">
        <f t="shared" si="288"/>
        <v>13.461366786106726</v>
      </c>
      <c r="K1607" s="2">
        <f t="shared" si="289"/>
        <v>34.654172449016286</v>
      </c>
      <c r="L1607" s="2">
        <f>AVERAGE(F1243:F1586)</f>
        <v>14.541807095355832</v>
      </c>
    </row>
    <row r="1608" spans="1:12" hidden="1" x14ac:dyDescent="0.3">
      <c r="A1608" s="56">
        <v>44522</v>
      </c>
      <c r="B1608" s="2">
        <v>8.49</v>
      </c>
      <c r="C1608" s="1"/>
      <c r="D1608" s="47">
        <v>8.9700000000000006</v>
      </c>
      <c r="E1608" s="47"/>
      <c r="F1608" s="47">
        <v>10.050000000000001</v>
      </c>
      <c r="H1608" s="12">
        <v>30</v>
      </c>
      <c r="I1608" s="1">
        <v>50</v>
      </c>
      <c r="J1608" s="2">
        <f t="shared" si="288"/>
        <v>13.4028472330341</v>
      </c>
      <c r="K1608" s="2">
        <f t="shared" si="289"/>
        <v>34.582827525546797</v>
      </c>
      <c r="L1608" s="2">
        <f>AVERAGE(F1244:F1586)</f>
        <v>14.479173098568015</v>
      </c>
    </row>
    <row r="1609" spans="1:12" hidden="1" x14ac:dyDescent="0.3">
      <c r="A1609" s="56">
        <v>44523</v>
      </c>
      <c r="B1609" s="2">
        <v>9.17</v>
      </c>
      <c r="C1609" s="1"/>
      <c r="D1609" s="47">
        <v>9.27</v>
      </c>
      <c r="E1609" s="47"/>
      <c r="F1609" s="47">
        <v>9.98</v>
      </c>
      <c r="H1609" s="12">
        <v>30</v>
      </c>
      <c r="I1609" s="1">
        <v>50</v>
      </c>
      <c r="J1609" s="2">
        <f t="shared" si="288"/>
        <v>13.384551143648624</v>
      </c>
      <c r="K1609" s="2">
        <f t="shared" si="289"/>
        <v>34.512708889741958</v>
      </c>
      <c r="L1609" s="2">
        <f>AVERAGE(F1245:F1586)</f>
        <v>14.456141254740276</v>
      </c>
    </row>
    <row r="1610" spans="1:12" hidden="1" x14ac:dyDescent="0.3">
      <c r="A1610" s="56">
        <v>44524</v>
      </c>
      <c r="B1610" s="2">
        <v>15</v>
      </c>
      <c r="C1610" s="1"/>
      <c r="D1610" s="47">
        <v>15.22</v>
      </c>
      <c r="E1610" s="47"/>
      <c r="F1610" s="47">
        <v>15.21</v>
      </c>
      <c r="H1610" s="12">
        <v>30</v>
      </c>
      <c r="I1610" s="1">
        <v>50</v>
      </c>
      <c r="J1610" s="2">
        <f t="shared" si="288"/>
        <v>13.386897512363708</v>
      </c>
      <c r="K1610" s="2">
        <f t="shared" si="289"/>
        <v>34.514343238772433</v>
      </c>
      <c r="L1610" s="2">
        <f>AVERAGE(F1246:F1586)</f>
        <v>14.453386509179037</v>
      </c>
    </row>
    <row r="1611" spans="1:12" hidden="1" x14ac:dyDescent="0.3">
      <c r="A1611" s="56">
        <v>44525</v>
      </c>
      <c r="B1611" s="2">
        <v>9.2899999999999991</v>
      </c>
      <c r="C1611" s="1"/>
      <c r="D1611" s="47">
        <v>13.99</v>
      </c>
      <c r="E1611" s="47"/>
      <c r="F1611" s="47">
        <v>10.75</v>
      </c>
      <c r="H1611" s="12">
        <v>30</v>
      </c>
      <c r="I1611" s="1">
        <v>50</v>
      </c>
      <c r="J1611" s="2">
        <f t="shared" si="288"/>
        <v>13.360612596162593</v>
      </c>
      <c r="K1611" s="2">
        <f t="shared" si="289"/>
        <v>34.511822463149159</v>
      </c>
      <c r="L1611" s="2">
        <f>AVERAGE(F1247:F1586)</f>
        <v>14.442153924886666</v>
      </c>
    </row>
    <row r="1612" spans="1:12" hidden="1" x14ac:dyDescent="0.3">
      <c r="A1612" s="56">
        <v>44526</v>
      </c>
      <c r="B1612" s="2">
        <v>4.45</v>
      </c>
      <c r="C1612" s="1"/>
      <c r="D1612" s="47">
        <v>4.28</v>
      </c>
      <c r="E1612" s="47"/>
      <c r="F1612" s="47">
        <v>4.84</v>
      </c>
      <c r="H1612" s="12">
        <v>30</v>
      </c>
      <c r="I1612" s="1">
        <v>50</v>
      </c>
      <c r="J1612" s="2">
        <f t="shared" si="288"/>
        <v>13.310863992810637</v>
      </c>
      <c r="K1612" s="2">
        <f t="shared" si="289"/>
        <v>34.428830773398467</v>
      </c>
      <c r="L1612" s="2">
        <f>AVERAGE(F1248:F1586)</f>
        <v>14.403792363832919</v>
      </c>
    </row>
    <row r="1613" spans="1:12" hidden="1" x14ac:dyDescent="0.3">
      <c r="A1613" s="56">
        <v>44527</v>
      </c>
      <c r="B1613" s="2">
        <v>8.1199999999999992</v>
      </c>
      <c r="C1613" s="1"/>
      <c r="D1613" s="47">
        <v>6.85</v>
      </c>
      <c r="E1613" s="47"/>
      <c r="F1613" s="47">
        <v>7.5</v>
      </c>
      <c r="H1613" s="12">
        <v>30</v>
      </c>
      <c r="I1613" s="1">
        <v>50</v>
      </c>
      <c r="J1613" s="2">
        <f t="shared" si="288"/>
        <v>13.218014830799461</v>
      </c>
      <c r="K1613" s="2">
        <f t="shared" si="289"/>
        <v>34.331711659825061</v>
      </c>
      <c r="L1613" s="2">
        <f>AVERAGE(F1249:F1586)</f>
        <v>14.326333412534806</v>
      </c>
    </row>
    <row r="1614" spans="1:12" hidden="1" x14ac:dyDescent="0.3">
      <c r="A1614" s="56">
        <v>44528</v>
      </c>
      <c r="B1614" s="2">
        <v>13.78</v>
      </c>
      <c r="C1614" s="1"/>
      <c r="D1614" s="47">
        <v>15.17</v>
      </c>
      <c r="E1614" s="47"/>
      <c r="F1614" s="47">
        <v>15.83</v>
      </c>
      <c r="H1614" s="12">
        <v>30</v>
      </c>
      <c r="I1614" s="1">
        <v>50</v>
      </c>
      <c r="J1614" s="2">
        <f t="shared" si="288"/>
        <v>13.200277400631864</v>
      </c>
      <c r="K1614" s="2">
        <f t="shared" si="289"/>
        <v>34.234886867581295</v>
      </c>
      <c r="L1614" s="2">
        <f>AVERAGE(F1250:F1586)</f>
        <v>14.30823291525879</v>
      </c>
    </row>
    <row r="1615" spans="1:12" hidden="1" x14ac:dyDescent="0.3">
      <c r="A1615" s="56">
        <v>44529</v>
      </c>
      <c r="B1615" s="2">
        <v>21.04</v>
      </c>
      <c r="C1615" s="1"/>
      <c r="D1615" s="47">
        <v>20.45</v>
      </c>
      <c r="E1615" s="47"/>
      <c r="F1615" s="47">
        <v>21.31</v>
      </c>
      <c r="H1615" s="12">
        <v>30</v>
      </c>
      <c r="I1615" s="1">
        <v>50</v>
      </c>
      <c r="J1615" s="2">
        <f t="shared" si="288"/>
        <v>13.146618182754766</v>
      </c>
      <c r="K1615" s="2">
        <f t="shared" si="289"/>
        <v>34.050226202761351</v>
      </c>
      <c r="L1615" s="2">
        <f>AVERAGE(F1251:F1586)</f>
        <v>14.222808462909269</v>
      </c>
    </row>
    <row r="1616" spans="1:12" hidden="1" x14ac:dyDescent="0.3">
      <c r="A1616" s="56">
        <v>44530</v>
      </c>
      <c r="B1616" s="2">
        <v>15.66</v>
      </c>
      <c r="C1616" s="1"/>
      <c r="D1616" s="47">
        <v>10.85</v>
      </c>
      <c r="E1616" s="47"/>
      <c r="F1616" s="47">
        <v>14.47</v>
      </c>
      <c r="H1616" s="12">
        <v>30</v>
      </c>
      <c r="I1616" s="1">
        <v>50</v>
      </c>
      <c r="J1616" s="2">
        <f t="shared" si="288"/>
        <v>13.111618182754766</v>
      </c>
      <c r="K1616" s="2">
        <f t="shared" si="289"/>
        <v>34.004436729077142</v>
      </c>
      <c r="L1616" s="2">
        <f>AVERAGE(F1252:F1616)</f>
        <v>14.197845803338003</v>
      </c>
    </row>
    <row r="1617" spans="1:12" hidden="1" x14ac:dyDescent="0.3">
      <c r="A1617" s="56">
        <v>44531</v>
      </c>
      <c r="B1617" s="2">
        <v>9.32</v>
      </c>
      <c r="C1617" s="1"/>
      <c r="D1617" s="47">
        <v>8.08</v>
      </c>
      <c r="E1617" s="47"/>
      <c r="F1617" s="47">
        <v>8.3800000000000008</v>
      </c>
      <c r="H1617" s="12">
        <v>30</v>
      </c>
      <c r="I1617" s="1">
        <v>50</v>
      </c>
      <c r="J1617" s="2">
        <f t="shared" si="288"/>
        <v>13.052372372698901</v>
      </c>
      <c r="K1617" s="2">
        <f t="shared" si="289"/>
        <v>33.83092795714731</v>
      </c>
      <c r="L1617" s="2">
        <f t="shared" ref="L1617" si="290">AVERAGE(F1253:F1617)</f>
        <v>14.110435335018446</v>
      </c>
    </row>
    <row r="1618" spans="1:12" hidden="1" x14ac:dyDescent="0.3">
      <c r="A1618" s="56">
        <v>44532</v>
      </c>
      <c r="B1618" s="2">
        <v>10.16</v>
      </c>
      <c r="C1618" s="1"/>
      <c r="D1618" s="47">
        <v>9.3000000000000007</v>
      </c>
      <c r="E1618" s="47"/>
      <c r="F1618" s="47">
        <v>9.09</v>
      </c>
      <c r="H1618" s="12">
        <v>30</v>
      </c>
      <c r="I1618" s="1">
        <v>50</v>
      </c>
      <c r="J1618" s="2">
        <f t="shared" ref="J1618:J1649" si="291">AVERAGE(B1254:B1618)</f>
        <v>13.006115389458678</v>
      </c>
      <c r="K1618" s="2">
        <f t="shared" ref="K1618:K1649" si="292">AVERAGE(D1254:D1618)</f>
        <v>33.772617707839828</v>
      </c>
      <c r="L1618" s="2">
        <f t="shared" ref="L1618" si="293">AVERAGE(F1254:F1618)</f>
        <v>14.045807235844892</v>
      </c>
    </row>
    <row r="1619" spans="1:12" hidden="1" x14ac:dyDescent="0.3">
      <c r="A1619" s="56">
        <v>44533</v>
      </c>
      <c r="B1619" s="2">
        <v>16.38</v>
      </c>
      <c r="C1619" s="1"/>
      <c r="D1619" s="47">
        <v>37.700000000000003</v>
      </c>
      <c r="E1619" s="47"/>
      <c r="F1619" s="47">
        <v>19.72</v>
      </c>
      <c r="H1619" s="12">
        <v>30</v>
      </c>
      <c r="I1619" s="1">
        <v>50</v>
      </c>
      <c r="J1619" s="2">
        <f t="shared" si="291"/>
        <v>13.007120976050857</v>
      </c>
      <c r="K1619" s="2">
        <f t="shared" si="292"/>
        <v>33.837105242465874</v>
      </c>
      <c r="L1619" s="2">
        <f t="shared" ref="L1619" si="294">AVERAGE(F1255:F1619)</f>
        <v>14.052308613255361</v>
      </c>
    </row>
    <row r="1620" spans="1:12" hidden="1" x14ac:dyDescent="0.3">
      <c r="A1620" s="56">
        <v>44534</v>
      </c>
      <c r="B1620" s="2">
        <v>25.92</v>
      </c>
      <c r="C1620" s="1"/>
      <c r="D1620" s="47">
        <v>24.7</v>
      </c>
      <c r="E1620" s="47"/>
      <c r="F1620" s="47">
        <v>24.09</v>
      </c>
      <c r="H1620" s="12">
        <v>30</v>
      </c>
      <c r="I1620" s="1">
        <v>50</v>
      </c>
      <c r="J1620" s="2">
        <f t="shared" si="291"/>
        <v>13.020249467670967</v>
      </c>
      <c r="K1620" s="2">
        <f t="shared" si="292"/>
        <v>33.807631558255352</v>
      </c>
      <c r="L1620" s="2">
        <f t="shared" ref="L1620" si="295">AVERAGE(F1256:F1620)</f>
        <v>14.056440844660322</v>
      </c>
    </row>
    <row r="1621" spans="1:12" hidden="1" x14ac:dyDescent="0.3">
      <c r="A1621" s="56">
        <v>44535</v>
      </c>
      <c r="B1621" s="2">
        <v>14.46</v>
      </c>
      <c r="C1621" s="1"/>
      <c r="D1621" s="47">
        <v>16.27</v>
      </c>
      <c r="E1621" s="47"/>
      <c r="F1621" s="47">
        <v>15.46</v>
      </c>
      <c r="H1621" s="12">
        <v>30</v>
      </c>
      <c r="I1621" s="1">
        <v>50</v>
      </c>
      <c r="J1621" s="2">
        <f t="shared" si="291"/>
        <v>12.977735501190518</v>
      </c>
      <c r="K1621" s="2">
        <f t="shared" si="292"/>
        <v>33.775470893435404</v>
      </c>
      <c r="L1621" s="2">
        <f t="shared" ref="L1621" si="296">AVERAGE(F1257:F1621)</f>
        <v>14.013107511326989</v>
      </c>
    </row>
    <row r="1622" spans="1:12" hidden="1" x14ac:dyDescent="0.3">
      <c r="A1622" s="56">
        <v>44536</v>
      </c>
      <c r="B1622" s="2">
        <v>18.989999999999998</v>
      </c>
      <c r="C1622" s="1"/>
      <c r="D1622" s="47">
        <v>18.399999999999999</v>
      </c>
      <c r="E1622" s="47"/>
      <c r="F1622" s="47">
        <v>19.07</v>
      </c>
      <c r="H1622" s="12">
        <v>30</v>
      </c>
      <c r="I1622" s="1">
        <v>50</v>
      </c>
      <c r="J1622" s="2">
        <f t="shared" si="291"/>
        <v>12.981087456497782</v>
      </c>
      <c r="K1622" s="2">
        <f t="shared" si="292"/>
        <v>33.725997209224879</v>
      </c>
      <c r="L1622" s="2">
        <f t="shared" ref="L1622" si="297">AVERAGE(F1258:F1622)</f>
        <v>13.99922321380633</v>
      </c>
    </row>
    <row r="1623" spans="1:12" hidden="1" x14ac:dyDescent="0.3">
      <c r="A1623" s="56">
        <v>44537</v>
      </c>
      <c r="B1623" s="2">
        <v>14.27</v>
      </c>
      <c r="C1623" s="1"/>
      <c r="D1623" s="47">
        <v>25.81</v>
      </c>
      <c r="E1623" s="47"/>
      <c r="F1623" s="47">
        <v>11.77</v>
      </c>
      <c r="H1623" s="12">
        <v>30</v>
      </c>
      <c r="I1623" s="1">
        <v>50</v>
      </c>
      <c r="J1623" s="2">
        <f t="shared" si="291"/>
        <v>12.967456171581583</v>
      </c>
      <c r="K1623" s="2">
        <f t="shared" si="292"/>
        <v>33.611509674598842</v>
      </c>
      <c r="L1623" s="2">
        <f t="shared" ref="L1623" si="298">AVERAGE(F1259:F1623)</f>
        <v>13.956798971382085</v>
      </c>
    </row>
    <row r="1624" spans="1:12" hidden="1" x14ac:dyDescent="0.3">
      <c r="A1624" s="56">
        <v>44538</v>
      </c>
      <c r="B1624" s="47" t="s">
        <v>33</v>
      </c>
      <c r="C1624" s="47"/>
      <c r="D1624" s="47" t="s">
        <v>33</v>
      </c>
      <c r="E1624" s="47"/>
      <c r="F1624" s="47">
        <v>10.96</v>
      </c>
      <c r="H1624" s="12">
        <v>30</v>
      </c>
      <c r="I1624" s="1">
        <v>50</v>
      </c>
      <c r="J1624" s="2">
        <f t="shared" si="291"/>
        <v>12.964199746291893</v>
      </c>
      <c r="K1624" s="2">
        <f t="shared" si="292"/>
        <v>33.634680534806058</v>
      </c>
      <c r="L1624" s="2">
        <f t="shared" ref="L1624" si="299">AVERAGE(F1260:F1624)</f>
        <v>13.938782442456462</v>
      </c>
    </row>
    <row r="1625" spans="1:12" hidden="1" x14ac:dyDescent="0.3">
      <c r="A1625" s="56">
        <v>44539</v>
      </c>
      <c r="B1625" s="2">
        <v>9.25</v>
      </c>
      <c r="C1625" s="1"/>
      <c r="D1625" s="47" t="s">
        <v>33</v>
      </c>
      <c r="E1625" s="47"/>
      <c r="F1625" s="47">
        <v>8.7799999999999994</v>
      </c>
      <c r="H1625" s="12">
        <v>30</v>
      </c>
      <c r="I1625" s="1">
        <v>50</v>
      </c>
      <c r="J1625" s="2">
        <f t="shared" si="291"/>
        <v>12.920502267300298</v>
      </c>
      <c r="K1625" s="2">
        <f t="shared" si="292"/>
        <v>33.654192179749806</v>
      </c>
      <c r="L1625" s="2">
        <f t="shared" ref="L1625" si="300">AVERAGE(F1261:F1625)</f>
        <v>13.886027621519828</v>
      </c>
    </row>
    <row r="1626" spans="1:12" hidden="1" x14ac:dyDescent="0.3">
      <c r="A1626" s="56">
        <v>44540</v>
      </c>
      <c r="B1626" s="2">
        <v>10.97</v>
      </c>
      <c r="C1626" s="1"/>
      <c r="D1626" s="47">
        <v>21.77</v>
      </c>
      <c r="E1626" s="47"/>
      <c r="F1626" s="47">
        <v>12.83</v>
      </c>
      <c r="H1626" s="12">
        <v>30</v>
      </c>
      <c r="I1626" s="1">
        <v>50</v>
      </c>
      <c r="J1626" s="2">
        <f t="shared" si="291"/>
        <v>12.871370614639233</v>
      </c>
      <c r="K1626" s="2">
        <f t="shared" si="292"/>
        <v>33.625807778635604</v>
      </c>
      <c r="L1626" s="2">
        <f t="shared" ref="L1626" si="301">AVERAGE(F1262:F1626)</f>
        <v>13.830297593971615</v>
      </c>
    </row>
    <row r="1627" spans="1:12" hidden="1" x14ac:dyDescent="0.3">
      <c r="A1627" s="56">
        <v>44541</v>
      </c>
      <c r="B1627" s="2">
        <v>10.11</v>
      </c>
      <c r="C1627" s="1"/>
      <c r="D1627" s="47">
        <v>10.37</v>
      </c>
      <c r="E1627" s="47"/>
      <c r="F1627" s="47">
        <v>10.1</v>
      </c>
      <c r="H1627" s="12">
        <v>30</v>
      </c>
      <c r="I1627" s="1">
        <v>50</v>
      </c>
      <c r="J1627" s="2">
        <f t="shared" si="291"/>
        <v>12.8589616510538</v>
      </c>
      <c r="K1627" s="2">
        <f t="shared" si="292"/>
        <v>33.612855132396049</v>
      </c>
      <c r="L1627" s="2">
        <f t="shared" ref="L1627" si="302">AVERAGE(F1263:F1627)</f>
        <v>13.814099246864176</v>
      </c>
    </row>
    <row r="1628" spans="1:12" hidden="1" x14ac:dyDescent="0.3">
      <c r="A1628" s="56">
        <v>44542</v>
      </c>
      <c r="B1628" s="2">
        <v>13.45</v>
      </c>
      <c r="C1628" s="1"/>
      <c r="D1628" s="47">
        <v>12.15</v>
      </c>
      <c r="E1628" s="47"/>
      <c r="F1628" s="47">
        <v>13.5</v>
      </c>
      <c r="H1628" s="12">
        <v>30</v>
      </c>
      <c r="I1628" s="1">
        <v>50</v>
      </c>
      <c r="J1628" s="2">
        <f t="shared" si="291"/>
        <v>12.856020474583213</v>
      </c>
      <c r="K1628" s="2">
        <f t="shared" si="292"/>
        <v>33.610849561365406</v>
      </c>
      <c r="L1628" s="2">
        <f t="shared" ref="L1628" si="303">AVERAGE(F1264:F1628)</f>
        <v>13.805559301960594</v>
      </c>
    </row>
    <row r="1629" spans="1:12" hidden="1" x14ac:dyDescent="0.3">
      <c r="A1629" s="56">
        <v>44543</v>
      </c>
      <c r="B1629" s="2">
        <v>21.72</v>
      </c>
      <c r="C1629" s="1"/>
      <c r="D1629" s="47">
        <v>24.33</v>
      </c>
      <c r="E1629" s="47"/>
      <c r="F1629" s="47">
        <v>22.91</v>
      </c>
      <c r="H1629" s="12">
        <v>30</v>
      </c>
      <c r="I1629" s="1">
        <v>50</v>
      </c>
      <c r="J1629" s="2">
        <f t="shared" si="291"/>
        <v>12.879073695871726</v>
      </c>
      <c r="K1629" s="2">
        <f t="shared" si="292"/>
        <v>33.648259032117501</v>
      </c>
      <c r="L1629" s="2">
        <f t="shared" ref="L1629" si="304">AVERAGE(F1265:F1629)</f>
        <v>13.831757649068033</v>
      </c>
    </row>
    <row r="1630" spans="1:12" hidden="1" x14ac:dyDescent="0.3">
      <c r="A1630" s="56">
        <v>44544</v>
      </c>
      <c r="B1630" s="2">
        <v>21.42</v>
      </c>
      <c r="C1630" s="1"/>
      <c r="D1630" s="47" t="s">
        <v>33</v>
      </c>
      <c r="E1630" s="47"/>
      <c r="F1630" s="47">
        <v>25.06</v>
      </c>
      <c r="H1630" s="12">
        <v>30</v>
      </c>
      <c r="I1630" s="1">
        <v>50</v>
      </c>
      <c r="J1630" s="2">
        <f t="shared" si="291"/>
        <v>12.896664732286292</v>
      </c>
      <c r="K1630" s="2">
        <f t="shared" si="292"/>
        <v>33.708365900922296</v>
      </c>
      <c r="L1630" s="2">
        <f t="shared" ref="L1630" si="305">AVERAGE(F1266:F1630)</f>
        <v>13.860765913530841</v>
      </c>
    </row>
    <row r="1631" spans="1:12" hidden="1" x14ac:dyDescent="0.3">
      <c r="A1631" s="56">
        <v>44545</v>
      </c>
      <c r="B1631" s="2">
        <v>19.52</v>
      </c>
      <c r="C1631" s="1"/>
      <c r="D1631" s="47">
        <v>44.34</v>
      </c>
      <c r="E1631" s="47"/>
      <c r="F1631" s="47">
        <v>19.48</v>
      </c>
      <c r="H1631" s="12">
        <v>30</v>
      </c>
      <c r="I1631" s="1">
        <v>50</v>
      </c>
      <c r="J1631" s="2">
        <f t="shared" si="291"/>
        <v>12.929045684667244</v>
      </c>
      <c r="K1631" s="2">
        <f t="shared" si="292"/>
        <v>33.81348370514867</v>
      </c>
      <c r="L1631" s="2">
        <f t="shared" ref="L1631" si="306">AVERAGE(F1267:F1631)</f>
        <v>13.88860158247323</v>
      </c>
    </row>
    <row r="1632" spans="1:12" hidden="1" x14ac:dyDescent="0.3">
      <c r="A1632" s="56">
        <v>44546</v>
      </c>
      <c r="B1632" s="2">
        <v>23.24</v>
      </c>
      <c r="C1632" s="1"/>
      <c r="D1632" s="47">
        <v>38.950000000000003</v>
      </c>
      <c r="E1632" s="47"/>
      <c r="F1632" s="47">
        <v>24.2</v>
      </c>
      <c r="H1632" s="12">
        <v>30</v>
      </c>
      <c r="I1632" s="1">
        <v>50</v>
      </c>
      <c r="J1632" s="2">
        <f t="shared" si="291"/>
        <v>12.963023275703657</v>
      </c>
      <c r="K1632" s="2">
        <f t="shared" si="292"/>
        <v>33.795746274981077</v>
      </c>
      <c r="L1632" s="2">
        <f t="shared" ref="L1632" si="307">AVERAGE(F1268:F1632)</f>
        <v>13.920171830407115</v>
      </c>
    </row>
    <row r="1633" spans="1:12" hidden="1" x14ac:dyDescent="0.3">
      <c r="A1633" s="56">
        <v>44547</v>
      </c>
      <c r="B1633" s="2">
        <v>17.43</v>
      </c>
      <c r="C1633" s="1"/>
      <c r="D1633" s="47">
        <v>18.32</v>
      </c>
      <c r="E1633" s="47"/>
      <c r="F1633" s="47">
        <v>20.85</v>
      </c>
      <c r="H1633" s="12">
        <v>30</v>
      </c>
      <c r="I1633" s="1">
        <v>50</v>
      </c>
      <c r="J1633" s="2">
        <f t="shared" si="291"/>
        <v>12.983550617074989</v>
      </c>
      <c r="K1633" s="2">
        <f t="shared" si="292"/>
        <v>33.786556330846999</v>
      </c>
      <c r="L1633" s="2">
        <f t="shared" ref="L1633" si="308">AVERAGE(F1269:F1633)</f>
        <v>13.944192671226375</v>
      </c>
    </row>
    <row r="1634" spans="1:12" hidden="1" x14ac:dyDescent="0.3">
      <c r="A1634" s="56">
        <v>44548</v>
      </c>
      <c r="B1634" s="2">
        <v>17.399999999999999</v>
      </c>
      <c r="C1634" s="1"/>
      <c r="D1634" s="47">
        <v>47.2</v>
      </c>
      <c r="E1634" s="47"/>
      <c r="F1634" s="47">
        <v>17.260000000000002</v>
      </c>
      <c r="H1634" s="12">
        <v>30</v>
      </c>
      <c r="I1634" s="1">
        <v>50</v>
      </c>
      <c r="J1634" s="2">
        <f t="shared" si="291"/>
        <v>13.004643054049781</v>
      </c>
      <c r="K1634" s="2">
        <f t="shared" si="292"/>
        <v>33.788073598495551</v>
      </c>
      <c r="L1634" s="2">
        <f t="shared" ref="L1634" si="309">AVERAGE(F1270:F1634)</f>
        <v>13.949481927424722</v>
      </c>
    </row>
    <row r="1635" spans="1:12" hidden="1" x14ac:dyDescent="0.3">
      <c r="A1635" s="56">
        <v>44549</v>
      </c>
      <c r="B1635" s="2">
        <v>14.73</v>
      </c>
      <c r="C1635" s="1"/>
      <c r="D1635" s="47">
        <v>83.3</v>
      </c>
      <c r="E1635" s="47"/>
      <c r="F1635" s="47">
        <v>17.579999999999998</v>
      </c>
      <c r="H1635" s="12">
        <v>30</v>
      </c>
      <c r="I1635" s="1">
        <v>50</v>
      </c>
      <c r="J1635" s="2">
        <f t="shared" si="291"/>
        <v>13.019376947607201</v>
      </c>
      <c r="K1635" s="2">
        <f t="shared" si="292"/>
        <v>33.987291475590517</v>
      </c>
      <c r="L1635" s="2">
        <f t="shared" ref="L1635" si="310">AVERAGE(F1271:F1635)</f>
        <v>13.962016362686434</v>
      </c>
    </row>
    <row r="1636" spans="1:12" hidden="1" x14ac:dyDescent="0.3">
      <c r="A1636" s="56">
        <v>44550</v>
      </c>
      <c r="B1636" s="2">
        <v>21.71</v>
      </c>
      <c r="C1636" s="1"/>
      <c r="D1636" s="47" t="s">
        <v>33</v>
      </c>
      <c r="E1636" s="47"/>
      <c r="F1636" s="47">
        <v>22.22</v>
      </c>
      <c r="H1636" s="12">
        <v>30</v>
      </c>
      <c r="I1636" s="1">
        <v>50</v>
      </c>
      <c r="J1636" s="2">
        <f t="shared" si="291"/>
        <v>13.024474986822886</v>
      </c>
      <c r="K1636" s="2">
        <f t="shared" si="292"/>
        <v>34.048600415298061</v>
      </c>
      <c r="L1636" s="2">
        <f t="shared" ref="L1636" si="311">AVERAGE(F1272:F1636)</f>
        <v>13.98380699629525</v>
      </c>
    </row>
    <row r="1637" spans="1:12" hidden="1" x14ac:dyDescent="0.3">
      <c r="A1637" s="56">
        <v>44551</v>
      </c>
      <c r="B1637" s="2">
        <v>19.309999999999999</v>
      </c>
      <c r="C1637" s="1"/>
      <c r="D1637" s="47" t="s">
        <v>33</v>
      </c>
      <c r="E1637" s="47"/>
      <c r="F1637" s="47">
        <v>20.12</v>
      </c>
      <c r="H1637" s="12">
        <v>30</v>
      </c>
      <c r="I1637" s="1">
        <v>50</v>
      </c>
      <c r="J1637" s="2">
        <f t="shared" si="291"/>
        <v>13.03918086917583</v>
      </c>
      <c r="K1637" s="2">
        <f t="shared" si="292"/>
        <v>34.111377382756757</v>
      </c>
      <c r="L1637" s="2">
        <f t="shared" ref="L1637" si="312">AVERAGE(F1273:F1637)</f>
        <v>14.011162368196075</v>
      </c>
    </row>
    <row r="1638" spans="1:12" hidden="1" x14ac:dyDescent="0.3">
      <c r="A1638" s="56">
        <v>44552</v>
      </c>
      <c r="B1638" s="2">
        <v>11.77</v>
      </c>
      <c r="C1638" s="1"/>
      <c r="D1638" s="47">
        <v>26.11</v>
      </c>
      <c r="E1638" s="47"/>
      <c r="F1638" s="47">
        <v>15.29</v>
      </c>
      <c r="H1638" s="12">
        <v>30</v>
      </c>
      <c r="I1638" s="1">
        <v>50</v>
      </c>
      <c r="J1638" s="2">
        <f t="shared" si="291"/>
        <v>13.060945575058184</v>
      </c>
      <c r="K1638" s="2">
        <f t="shared" si="292"/>
        <v>34.122641427700579</v>
      </c>
      <c r="L1638" s="2">
        <f t="shared" ref="L1638" si="313">AVERAGE(F1274:F1638)</f>
        <v>14.037470908140977</v>
      </c>
    </row>
    <row r="1639" spans="1:12" hidden="1" x14ac:dyDescent="0.3">
      <c r="A1639" s="56">
        <v>44553</v>
      </c>
      <c r="B1639" s="2">
        <v>21.98</v>
      </c>
      <c r="C1639" s="1"/>
      <c r="D1639" s="47">
        <v>34.08</v>
      </c>
      <c r="E1639" s="47"/>
      <c r="F1639" s="47">
        <v>22.38</v>
      </c>
      <c r="H1639" s="12">
        <v>30</v>
      </c>
      <c r="I1639" s="1">
        <v>50</v>
      </c>
      <c r="J1639" s="2">
        <f t="shared" si="291"/>
        <v>13.091421765534372</v>
      </c>
      <c r="K1639" s="2">
        <f t="shared" si="292"/>
        <v>34.160506596239912</v>
      </c>
      <c r="L1639" s="2">
        <f t="shared" ref="L1639" si="314">AVERAGE(F1275:F1639)</f>
        <v>14.059674764890287</v>
      </c>
    </row>
    <row r="1640" spans="1:12" hidden="1" x14ac:dyDescent="0.3">
      <c r="A1640" s="56">
        <v>44554</v>
      </c>
      <c r="B1640" s="2">
        <v>21.31</v>
      </c>
      <c r="C1640" s="1"/>
      <c r="D1640" s="47" t="s">
        <v>33</v>
      </c>
      <c r="E1640" s="47"/>
      <c r="F1640" s="47">
        <v>20.65</v>
      </c>
      <c r="H1640" s="12">
        <v>30</v>
      </c>
      <c r="I1640" s="1">
        <v>50</v>
      </c>
      <c r="J1640" s="2">
        <f t="shared" si="291"/>
        <v>13.109713082060985</v>
      </c>
      <c r="K1640" s="2">
        <f t="shared" si="292"/>
        <v>34.212648868341986</v>
      </c>
      <c r="L1640" s="2">
        <f t="shared" ref="L1640" si="315">AVERAGE(F1276:F1640)</f>
        <v>14.067278070675412</v>
      </c>
    </row>
    <row r="1641" spans="1:12" hidden="1" x14ac:dyDescent="0.3">
      <c r="A1641" s="56">
        <v>44555</v>
      </c>
      <c r="B1641" s="2">
        <v>14.13</v>
      </c>
      <c r="C1641" s="1"/>
      <c r="D1641" s="47">
        <v>13.55</v>
      </c>
      <c r="E1641" s="47"/>
      <c r="F1641" s="47">
        <v>13.78</v>
      </c>
      <c r="H1641" s="12">
        <v>30</v>
      </c>
      <c r="I1641" s="1">
        <v>50</v>
      </c>
      <c r="J1641" s="2">
        <f t="shared" si="291"/>
        <v>13.108088432201042</v>
      </c>
      <c r="K1641" s="2">
        <f t="shared" si="292"/>
        <v>34.20670520637016</v>
      </c>
      <c r="L1641" s="2">
        <f t="shared" ref="L1641" si="316">AVERAGE(F1277:F1641)</f>
        <v>14.063228483898548</v>
      </c>
    </row>
    <row r="1642" spans="1:12" hidden="1" x14ac:dyDescent="0.3">
      <c r="A1642" s="56">
        <v>44556</v>
      </c>
      <c r="B1642" s="2">
        <v>10.29</v>
      </c>
      <c r="C1642" s="1"/>
      <c r="D1642" s="47">
        <v>10.93</v>
      </c>
      <c r="E1642" s="47"/>
      <c r="F1642" s="47">
        <v>10.029999999999999</v>
      </c>
      <c r="H1642" s="12">
        <v>30</v>
      </c>
      <c r="I1642" s="1">
        <v>50</v>
      </c>
      <c r="J1642" s="2">
        <f t="shared" si="291"/>
        <v>13.104951177299082</v>
      </c>
      <c r="K1642" s="2">
        <f t="shared" si="292"/>
        <v>34.208198164116638</v>
      </c>
      <c r="L1642" s="2">
        <f t="shared" ref="L1642" si="317">AVERAGE(F1278:F1642)</f>
        <v>14.057939227700201</v>
      </c>
    </row>
    <row r="1643" spans="1:12" hidden="1" x14ac:dyDescent="0.3">
      <c r="A1643" s="56">
        <v>44557</v>
      </c>
      <c r="B1643" s="2">
        <v>8.5</v>
      </c>
      <c r="C1643" s="1"/>
      <c r="D1643" s="47">
        <v>10.67</v>
      </c>
      <c r="E1643" s="47"/>
      <c r="F1643" s="47">
        <v>10.220000000000001</v>
      </c>
      <c r="H1643" s="12">
        <v>30</v>
      </c>
      <c r="I1643" s="1">
        <v>50</v>
      </c>
      <c r="J1643" s="2">
        <f t="shared" si="291"/>
        <v>13.099404958811688</v>
      </c>
      <c r="K1643" s="2">
        <f t="shared" si="292"/>
        <v>34.197071403553252</v>
      </c>
      <c r="L1643" s="2">
        <f t="shared" ref="L1643" si="318">AVERAGE(F1279:F1643)</f>
        <v>14.055818015578987</v>
      </c>
    </row>
    <row r="1644" spans="1:12" hidden="1" x14ac:dyDescent="0.3">
      <c r="A1644" s="56">
        <v>44558</v>
      </c>
      <c r="B1644" s="2">
        <v>7.47</v>
      </c>
      <c r="C1644" s="1"/>
      <c r="D1644" s="47">
        <v>8.92</v>
      </c>
      <c r="E1644" s="47"/>
      <c r="F1644" s="47">
        <v>9.9600000000000009</v>
      </c>
      <c r="H1644" s="12">
        <v>30</v>
      </c>
      <c r="I1644" s="1">
        <v>50</v>
      </c>
      <c r="J1644" s="2">
        <f t="shared" si="291"/>
        <v>13.092990392985357</v>
      </c>
      <c r="K1644" s="2">
        <f t="shared" si="292"/>
        <v>34.181578445806778</v>
      </c>
      <c r="L1644" s="2">
        <f t="shared" ref="L1644" si="319">AVERAGE(F1280:F1644)</f>
        <v>14.051107271777338</v>
      </c>
    </row>
    <row r="1645" spans="1:12" hidden="1" x14ac:dyDescent="0.3">
      <c r="A1645" s="56">
        <v>44559</v>
      </c>
      <c r="B1645" s="2">
        <v>8.99</v>
      </c>
      <c r="C1645" s="1"/>
      <c r="D1645" s="47">
        <v>9.11</v>
      </c>
      <c r="E1645" s="47"/>
      <c r="F1645" s="47">
        <v>10.199999999999999</v>
      </c>
      <c r="H1645" s="12">
        <v>30</v>
      </c>
      <c r="I1645" s="1">
        <v>50</v>
      </c>
      <c r="J1645" s="2">
        <f t="shared" si="291"/>
        <v>13.091449776738861</v>
      </c>
      <c r="K1645" s="2">
        <f t="shared" si="292"/>
        <v>34.179578445806776</v>
      </c>
      <c r="L1645" s="2">
        <f t="shared" ref="L1645" si="320">AVERAGE(F1281:F1645)</f>
        <v>14.053448869573479</v>
      </c>
    </row>
    <row r="1646" spans="1:12" hidden="1" x14ac:dyDescent="0.3">
      <c r="A1646" s="56">
        <v>44560</v>
      </c>
      <c r="B1646" s="2">
        <v>13.57</v>
      </c>
      <c r="C1646" s="1"/>
      <c r="D1646" s="47">
        <v>10.53</v>
      </c>
      <c r="E1646" s="47"/>
      <c r="F1646" s="47">
        <v>11.86</v>
      </c>
      <c r="H1646" s="12">
        <v>30</v>
      </c>
      <c r="I1646" s="1">
        <v>50</v>
      </c>
      <c r="J1646" s="2">
        <f t="shared" si="291"/>
        <v>13.104278908391521</v>
      </c>
      <c r="K1646" s="2">
        <f t="shared" si="292"/>
        <v>34.187240417637767</v>
      </c>
      <c r="L1646" s="2">
        <f t="shared" ref="L1646" si="321">AVERAGE(F1282:F1646)</f>
        <v>14.061492946708466</v>
      </c>
    </row>
    <row r="1647" spans="1:12" ht="15" hidden="1" thickBot="1" x14ac:dyDescent="0.35">
      <c r="A1647" s="56">
        <v>44561</v>
      </c>
      <c r="B1647" s="2">
        <v>19.760000000000002</v>
      </c>
      <c r="C1647" s="1"/>
      <c r="D1647" s="47">
        <v>13.35</v>
      </c>
      <c r="E1647" s="47"/>
      <c r="F1647" s="47">
        <v>14.98</v>
      </c>
      <c r="H1647" s="12">
        <v>30</v>
      </c>
      <c r="I1647" s="1">
        <v>50</v>
      </c>
      <c r="J1647" s="2">
        <f t="shared" si="291"/>
        <v>13.129376947607206</v>
      </c>
      <c r="K1647" s="2">
        <f t="shared" si="292"/>
        <v>34.198423516229319</v>
      </c>
      <c r="L1647" s="2">
        <f t="shared" ref="L1647" si="322">AVERAGE(F1283:F1647)</f>
        <v>14.071933718058329</v>
      </c>
    </row>
    <row r="1648" spans="1:12" ht="15" hidden="1" thickTop="1" x14ac:dyDescent="0.3">
      <c r="A1648" s="74">
        <v>44562</v>
      </c>
      <c r="B1648" s="76">
        <v>18.36</v>
      </c>
      <c r="C1648" s="77" t="s">
        <v>38</v>
      </c>
      <c r="D1648" s="76">
        <v>16.54</v>
      </c>
      <c r="E1648" s="84" t="s">
        <v>38</v>
      </c>
      <c r="F1648" s="76">
        <v>16.66</v>
      </c>
      <c r="G1648" s="83" t="s">
        <v>38</v>
      </c>
      <c r="H1648" s="12">
        <v>30</v>
      </c>
      <c r="I1648" s="1">
        <v>50</v>
      </c>
      <c r="J1648" s="2">
        <f t="shared" si="291"/>
        <v>13.155875547046982</v>
      </c>
      <c r="K1648" s="2">
        <f t="shared" si="292"/>
        <v>34.220508023271577</v>
      </c>
      <c r="L1648" s="2">
        <f t="shared" ref="L1648:L1678" si="323">AVERAGE(F1284:F1648)</f>
        <v>14.093173387479816</v>
      </c>
    </row>
    <row r="1649" spans="1:12" hidden="1" x14ac:dyDescent="0.3">
      <c r="A1649" s="74">
        <v>44563</v>
      </c>
      <c r="B1649" s="78">
        <v>13.23</v>
      </c>
      <c r="C1649" s="79" t="s">
        <v>38</v>
      </c>
      <c r="D1649" s="78">
        <v>12.58</v>
      </c>
      <c r="E1649" s="85" t="s">
        <v>38</v>
      </c>
      <c r="F1649" s="78">
        <v>10.34</v>
      </c>
      <c r="G1649" s="80" t="s">
        <v>38</v>
      </c>
      <c r="H1649" s="12">
        <v>30</v>
      </c>
      <c r="I1649" s="1">
        <v>50</v>
      </c>
      <c r="J1649" s="2">
        <f t="shared" si="291"/>
        <v>13.168508600268268</v>
      </c>
      <c r="K1649" s="2">
        <f t="shared" si="292"/>
        <v>34.233916473975803</v>
      </c>
      <c r="L1649" s="2">
        <f t="shared" si="323"/>
        <v>14.096368979766316</v>
      </c>
    </row>
    <row r="1650" spans="1:12" hidden="1" x14ac:dyDescent="0.3">
      <c r="A1650" s="74">
        <v>44564</v>
      </c>
      <c r="B1650" s="78">
        <v>15.36</v>
      </c>
      <c r="C1650" s="79" t="s">
        <v>38</v>
      </c>
      <c r="D1650" s="78">
        <v>15.05</v>
      </c>
      <c r="E1650" s="85" t="s">
        <v>38</v>
      </c>
      <c r="F1650" s="78">
        <v>15.59</v>
      </c>
      <c r="G1650" s="80" t="s">
        <v>38</v>
      </c>
      <c r="H1650" s="12">
        <v>30</v>
      </c>
      <c r="I1650" s="1">
        <v>50</v>
      </c>
      <c r="J1650" s="2">
        <f t="shared" ref="J1650:J1678" si="324">AVERAGE(B1286:B1650)</f>
        <v>13.178704678699638</v>
      </c>
      <c r="K1650" s="2">
        <f t="shared" ref="K1650:K1678" si="325">AVERAGE(D1286:D1650)</f>
        <v>34.234479854257494</v>
      </c>
      <c r="L1650" s="2">
        <f t="shared" si="323"/>
        <v>14.101382753871002</v>
      </c>
    </row>
    <row r="1651" spans="1:12" hidden="1" x14ac:dyDescent="0.3">
      <c r="A1651" s="74">
        <v>44565</v>
      </c>
      <c r="B1651" s="78">
        <v>29.71</v>
      </c>
      <c r="C1651" s="79" t="s">
        <v>38</v>
      </c>
      <c r="D1651" s="78">
        <v>18.53</v>
      </c>
      <c r="E1651" s="85" t="s">
        <v>38</v>
      </c>
      <c r="F1651" s="78">
        <v>20.49</v>
      </c>
      <c r="G1651" s="80" t="s">
        <v>38</v>
      </c>
      <c r="H1651" s="12">
        <v>30</v>
      </c>
      <c r="I1651" s="1">
        <v>50</v>
      </c>
      <c r="J1651" s="2">
        <f t="shared" si="324"/>
        <v>13.237556219315886</v>
      </c>
      <c r="K1651" s="2">
        <f t="shared" si="325"/>
        <v>34.190366146801715</v>
      </c>
      <c r="L1651" s="2">
        <f t="shared" si="323"/>
        <v>14.125680274532158</v>
      </c>
    </row>
    <row r="1652" spans="1:12" hidden="1" x14ac:dyDescent="0.3">
      <c r="A1652" s="74">
        <v>44566</v>
      </c>
      <c r="B1652" s="78">
        <v>21.81</v>
      </c>
      <c r="C1652" s="79" t="s">
        <v>38</v>
      </c>
      <c r="D1652" s="78">
        <v>11.049545454545466</v>
      </c>
      <c r="E1652" s="85" t="s">
        <v>43</v>
      </c>
      <c r="F1652" s="78">
        <v>12.44</v>
      </c>
      <c r="G1652" s="80" t="s">
        <v>38</v>
      </c>
      <c r="H1652" s="12">
        <v>30</v>
      </c>
      <c r="I1652" s="1">
        <v>50</v>
      </c>
      <c r="J1652" s="2">
        <f t="shared" si="324"/>
        <v>13.280273306150621</v>
      </c>
      <c r="K1652" s="2">
        <f t="shared" si="325"/>
        <v>34.180842398078525</v>
      </c>
      <c r="L1652" s="2">
        <f t="shared" si="323"/>
        <v>14.121049284766958</v>
      </c>
    </row>
    <row r="1653" spans="1:12" hidden="1" x14ac:dyDescent="0.3">
      <c r="A1653" s="74">
        <v>44567</v>
      </c>
      <c r="B1653" s="78">
        <v>11.9</v>
      </c>
      <c r="C1653" s="79" t="s">
        <v>38</v>
      </c>
      <c r="D1653" s="78">
        <v>12.92</v>
      </c>
      <c r="E1653" s="85" t="s">
        <v>38</v>
      </c>
      <c r="F1653" s="78">
        <v>13.12</v>
      </c>
      <c r="G1653" s="80" t="s">
        <v>38</v>
      </c>
      <c r="H1653" s="12">
        <v>30</v>
      </c>
      <c r="I1653" s="1">
        <v>50</v>
      </c>
      <c r="J1653" s="2">
        <f t="shared" si="324"/>
        <v>13.272878348167428</v>
      </c>
      <c r="K1653" s="2">
        <f t="shared" si="325"/>
        <v>34.121288217691749</v>
      </c>
      <c r="L1653" s="2">
        <f t="shared" si="323"/>
        <v>14.111159174876844</v>
      </c>
    </row>
    <row r="1654" spans="1:12" hidden="1" x14ac:dyDescent="0.3">
      <c r="A1654" s="74">
        <v>44568</v>
      </c>
      <c r="B1654" s="78">
        <v>16.16</v>
      </c>
      <c r="C1654" s="79" t="s">
        <v>38</v>
      </c>
      <c r="D1654" s="78" t="s">
        <v>38</v>
      </c>
      <c r="E1654" s="85" t="s">
        <v>41</v>
      </c>
      <c r="F1654" s="78">
        <v>15.53</v>
      </c>
      <c r="G1654" s="80" t="s">
        <v>38</v>
      </c>
      <c r="H1654" s="12">
        <v>30</v>
      </c>
      <c r="I1654" s="1">
        <v>50</v>
      </c>
      <c r="J1654" s="2">
        <f t="shared" si="324"/>
        <v>13.278312521836895</v>
      </c>
      <c r="K1654" s="2">
        <f t="shared" si="325"/>
        <v>34.121288217691749</v>
      </c>
      <c r="L1654" s="2">
        <f t="shared" si="323"/>
        <v>14.111845988063656</v>
      </c>
    </row>
    <row r="1655" spans="1:12" hidden="1" x14ac:dyDescent="0.3">
      <c r="A1655" s="74">
        <v>44569</v>
      </c>
      <c r="B1655" s="78">
        <v>8.6199999999999992</v>
      </c>
      <c r="C1655" s="79" t="s">
        <v>38</v>
      </c>
      <c r="D1655" s="78">
        <v>9.9845454545454473</v>
      </c>
      <c r="E1655" s="85" t="s">
        <v>44</v>
      </c>
      <c r="F1655" s="78">
        <v>10.050000000000001</v>
      </c>
      <c r="G1655" s="80" t="s">
        <v>38</v>
      </c>
      <c r="H1655" s="12">
        <v>30</v>
      </c>
      <c r="I1655" s="1">
        <v>50</v>
      </c>
      <c r="J1655" s="2">
        <f t="shared" si="324"/>
        <v>13.265371345366304</v>
      </c>
      <c r="K1655" s="2">
        <f t="shared" si="325"/>
        <v>34.114634283390757</v>
      </c>
      <c r="L1655" s="2">
        <f t="shared" si="323"/>
        <v>14.096900933118603</v>
      </c>
    </row>
    <row r="1656" spans="1:12" hidden="1" x14ac:dyDescent="0.3">
      <c r="A1656" s="74">
        <v>44570</v>
      </c>
      <c r="B1656" s="78">
        <v>16.670000000000002</v>
      </c>
      <c r="C1656" s="79" t="s">
        <v>38</v>
      </c>
      <c r="D1656" s="78">
        <v>15.35</v>
      </c>
      <c r="E1656" s="85" t="s">
        <v>38</v>
      </c>
      <c r="F1656" s="78">
        <v>16.82</v>
      </c>
      <c r="G1656" s="80" t="s">
        <v>38</v>
      </c>
      <c r="H1656" s="12">
        <v>30</v>
      </c>
      <c r="I1656" s="1">
        <v>50</v>
      </c>
      <c r="J1656" s="2">
        <f t="shared" si="324"/>
        <v>13.286995995226251</v>
      </c>
      <c r="K1656" s="2">
        <f t="shared" si="325"/>
        <v>34.136511034091036</v>
      </c>
      <c r="L1656" s="2">
        <f t="shared" si="323"/>
        <v>14.120060273777941</v>
      </c>
    </row>
    <row r="1657" spans="1:12" hidden="1" x14ac:dyDescent="0.3">
      <c r="A1657" s="74">
        <v>44571</v>
      </c>
      <c r="B1657" s="78">
        <v>23.42</v>
      </c>
      <c r="C1657" s="79" t="s">
        <v>38</v>
      </c>
      <c r="D1657" s="78">
        <v>23.669047619047586</v>
      </c>
      <c r="E1657" s="85" t="s">
        <v>45</v>
      </c>
      <c r="F1657" s="78">
        <v>24.494736842105262</v>
      </c>
      <c r="G1657" s="80" t="s">
        <v>47</v>
      </c>
      <c r="H1657" s="12">
        <v>30</v>
      </c>
      <c r="I1657" s="1">
        <v>50</v>
      </c>
      <c r="J1657" s="2">
        <f t="shared" si="324"/>
        <v>13.326295715114206</v>
      </c>
      <c r="K1657" s="2">
        <f t="shared" si="325"/>
        <v>34.160373912575764</v>
      </c>
      <c r="L1657" s="2">
        <f t="shared" si="323"/>
        <v>14.16227108927823</v>
      </c>
    </row>
    <row r="1658" spans="1:12" hidden="1" x14ac:dyDescent="0.3">
      <c r="A1658" s="74">
        <v>44572</v>
      </c>
      <c r="B1658" s="78">
        <v>25.849047619047628</v>
      </c>
      <c r="C1658" s="79" t="s">
        <v>39</v>
      </c>
      <c r="D1658" s="78">
        <v>23.72</v>
      </c>
      <c r="E1658" s="85" t="s">
        <v>38</v>
      </c>
      <c r="F1658" s="78">
        <v>17.920000000000002</v>
      </c>
      <c r="G1658" s="80" t="s">
        <v>38</v>
      </c>
      <c r="H1658" s="12">
        <v>30</v>
      </c>
      <c r="I1658" s="1">
        <v>50</v>
      </c>
      <c r="J1658" s="2">
        <f t="shared" si="324"/>
        <v>13.360690806484085</v>
      </c>
      <c r="K1658" s="2">
        <f t="shared" si="325"/>
        <v>34.199141419578567</v>
      </c>
      <c r="L1658" s="2">
        <f t="shared" si="323"/>
        <v>14.180430429937573</v>
      </c>
    </row>
    <row r="1659" spans="1:12" hidden="1" x14ac:dyDescent="0.3">
      <c r="A1659" s="74">
        <v>44573</v>
      </c>
      <c r="B1659" s="78">
        <v>21.69</v>
      </c>
      <c r="C1659" s="79" t="s">
        <v>38</v>
      </c>
      <c r="D1659" s="78">
        <v>30.869565217391276</v>
      </c>
      <c r="E1659" s="85" t="s">
        <v>42</v>
      </c>
      <c r="F1659" s="78">
        <v>23.58</v>
      </c>
      <c r="G1659" s="80" t="s">
        <v>38</v>
      </c>
      <c r="H1659" s="12">
        <v>30</v>
      </c>
      <c r="I1659" s="1">
        <v>50</v>
      </c>
      <c r="J1659" s="2">
        <f t="shared" si="324"/>
        <v>13.379682403122741</v>
      </c>
      <c r="K1659" s="2">
        <f t="shared" si="325"/>
        <v>34.236591182092262</v>
      </c>
      <c r="L1659" s="2">
        <f t="shared" si="323"/>
        <v>14.200238122245265</v>
      </c>
    </row>
    <row r="1660" spans="1:12" hidden="1" x14ac:dyDescent="0.3">
      <c r="A1660" s="74">
        <v>44574</v>
      </c>
      <c r="B1660" s="78">
        <v>21.135793650793655</v>
      </c>
      <c r="C1660" s="79" t="s">
        <v>40</v>
      </c>
      <c r="D1660" s="78">
        <v>14.868571428571434</v>
      </c>
      <c r="E1660" s="85" t="s">
        <v>40</v>
      </c>
      <c r="F1660" s="78">
        <v>8.4305263157894625</v>
      </c>
      <c r="G1660" s="80" t="s">
        <v>48</v>
      </c>
      <c r="H1660" s="12">
        <v>30</v>
      </c>
      <c r="I1660" s="1">
        <v>50</v>
      </c>
      <c r="J1660" s="2">
        <f t="shared" si="324"/>
        <v>13.395945130435887</v>
      </c>
      <c r="K1660" s="2">
        <f t="shared" si="325"/>
        <v>34.23734348301263</v>
      </c>
      <c r="L1660" s="2">
        <f t="shared" si="323"/>
        <v>14.17911319454139</v>
      </c>
    </row>
    <row r="1661" spans="1:12" hidden="1" x14ac:dyDescent="0.3">
      <c r="A1661" s="74">
        <v>44575</v>
      </c>
      <c r="B1661" s="78" t="s">
        <v>38</v>
      </c>
      <c r="C1661" s="80" t="s">
        <v>41</v>
      </c>
      <c r="D1661" s="78">
        <v>27.44</v>
      </c>
      <c r="E1661" s="85" t="s">
        <v>38</v>
      </c>
      <c r="F1661" s="78">
        <v>14.64</v>
      </c>
      <c r="G1661" s="80" t="s">
        <v>38</v>
      </c>
      <c r="H1661" s="12">
        <v>30</v>
      </c>
      <c r="I1661" s="1">
        <v>50</v>
      </c>
      <c r="J1661" s="2">
        <f t="shared" si="324"/>
        <v>13.39396744821801</v>
      </c>
      <c r="K1661" s="2">
        <f t="shared" si="325"/>
        <v>34.017707628670898</v>
      </c>
      <c r="L1661" s="2">
        <f t="shared" si="323"/>
        <v>14.169113194541389</v>
      </c>
    </row>
    <row r="1662" spans="1:12" hidden="1" x14ac:dyDescent="0.3">
      <c r="A1662" s="74">
        <v>44576</v>
      </c>
      <c r="B1662" s="78">
        <v>12.28</v>
      </c>
      <c r="C1662" s="79" t="s">
        <v>38</v>
      </c>
      <c r="D1662" s="78" t="s">
        <v>38</v>
      </c>
      <c r="E1662" s="85" t="s">
        <v>41</v>
      </c>
      <c r="F1662" s="78">
        <v>10.63</v>
      </c>
      <c r="G1662" s="80" t="s">
        <v>38</v>
      </c>
      <c r="H1662" s="12">
        <v>30</v>
      </c>
      <c r="I1662" s="1">
        <v>50</v>
      </c>
      <c r="J1662" s="2">
        <f t="shared" si="324"/>
        <v>13.368686549341607</v>
      </c>
      <c r="K1662" s="2">
        <f t="shared" si="325"/>
        <v>33.985425908526715</v>
      </c>
      <c r="L1662" s="2">
        <f t="shared" si="323"/>
        <v>14.119745062673259</v>
      </c>
    </row>
    <row r="1663" spans="1:12" hidden="1" x14ac:dyDescent="0.3">
      <c r="A1663" s="74">
        <v>44577</v>
      </c>
      <c r="B1663" s="78">
        <v>23.57</v>
      </c>
      <c r="C1663" s="79" t="s">
        <v>38</v>
      </c>
      <c r="D1663" s="78" t="s">
        <v>38</v>
      </c>
      <c r="E1663" s="85" t="s">
        <v>41</v>
      </c>
      <c r="F1663" s="78">
        <v>19.399999999999999</v>
      </c>
      <c r="G1663" s="80" t="s">
        <v>38</v>
      </c>
      <c r="H1663" s="12">
        <v>30</v>
      </c>
      <c r="I1663" s="1">
        <v>50</v>
      </c>
      <c r="J1663" s="2">
        <f t="shared" si="324"/>
        <v>13.380062953835989</v>
      </c>
      <c r="K1663" s="2">
        <f t="shared" si="325"/>
        <v>33.987413023762002</v>
      </c>
      <c r="L1663" s="2">
        <f t="shared" si="323"/>
        <v>14.098948359376557</v>
      </c>
    </row>
    <row r="1664" spans="1:12" hidden="1" x14ac:dyDescent="0.3">
      <c r="A1664" s="74">
        <v>44578</v>
      </c>
      <c r="B1664" s="78">
        <v>31.51</v>
      </c>
      <c r="C1664" s="79" t="s">
        <v>38</v>
      </c>
      <c r="D1664" s="78" t="s">
        <v>38</v>
      </c>
      <c r="E1664" s="85" t="s">
        <v>41</v>
      </c>
      <c r="F1664" s="78">
        <v>29.36</v>
      </c>
      <c r="G1664" s="80" t="s">
        <v>38</v>
      </c>
      <c r="H1664" s="12">
        <v>30</v>
      </c>
      <c r="I1664" s="1">
        <v>50</v>
      </c>
      <c r="J1664" s="2">
        <f t="shared" si="324"/>
        <v>13.424051717880932</v>
      </c>
      <c r="K1664" s="2">
        <f t="shared" si="325"/>
        <v>34.013959388235904</v>
      </c>
      <c r="L1664" s="2">
        <f t="shared" si="323"/>
        <v>14.122437370365565</v>
      </c>
    </row>
    <row r="1665" spans="1:12" hidden="1" x14ac:dyDescent="0.3">
      <c r="A1665" s="74">
        <v>44579</v>
      </c>
      <c r="B1665" s="78">
        <v>27.794347826086959</v>
      </c>
      <c r="C1665" s="79" t="s">
        <v>42</v>
      </c>
      <c r="D1665" s="78">
        <v>30.120869565217379</v>
      </c>
      <c r="E1665" s="85" t="s">
        <v>46</v>
      </c>
      <c r="F1665" s="78">
        <v>15.77</v>
      </c>
      <c r="G1665" s="80" t="s">
        <v>38</v>
      </c>
      <c r="H1665" s="12">
        <v>30</v>
      </c>
      <c r="I1665" s="1">
        <v>50</v>
      </c>
      <c r="J1665" s="2">
        <f t="shared" si="324"/>
        <v>13.450777414021625</v>
      </c>
      <c r="K1665" s="2">
        <f t="shared" si="325"/>
        <v>33.921814951979457</v>
      </c>
      <c r="L1665" s="2">
        <f t="shared" si="323"/>
        <v>14.093920886849082</v>
      </c>
    </row>
    <row r="1666" spans="1:12" hidden="1" x14ac:dyDescent="0.3">
      <c r="A1666" s="74">
        <v>44580</v>
      </c>
      <c r="B1666" s="78">
        <v>14.3</v>
      </c>
      <c r="C1666" s="79" t="s">
        <v>38</v>
      </c>
      <c r="D1666" s="78">
        <v>12.417727272727284</v>
      </c>
      <c r="E1666" s="85" t="s">
        <v>43</v>
      </c>
      <c r="F1666" s="78">
        <v>10.67</v>
      </c>
      <c r="G1666" s="80" t="s">
        <v>38</v>
      </c>
      <c r="H1666" s="12">
        <v>30</v>
      </c>
      <c r="I1666" s="1">
        <v>50</v>
      </c>
      <c r="J1666" s="2">
        <f t="shared" si="324"/>
        <v>13.42046842525758</v>
      </c>
      <c r="K1666" s="2">
        <f t="shared" si="325"/>
        <v>33.813701187213148</v>
      </c>
      <c r="L1666" s="2">
        <f t="shared" si="323"/>
        <v>14.039800007728203</v>
      </c>
    </row>
    <row r="1667" spans="1:12" hidden="1" x14ac:dyDescent="0.3">
      <c r="A1667" s="74">
        <v>44581</v>
      </c>
      <c r="B1667" s="78">
        <v>24.001818181818209</v>
      </c>
      <c r="C1667" s="79" t="s">
        <v>49</v>
      </c>
      <c r="D1667" s="78">
        <v>22.6</v>
      </c>
      <c r="E1667" s="85" t="s">
        <v>38</v>
      </c>
      <c r="F1667" s="78">
        <v>20.38</v>
      </c>
      <c r="G1667" s="80" t="s">
        <v>38</v>
      </c>
      <c r="H1667" s="12">
        <v>30</v>
      </c>
      <c r="I1667" s="1">
        <v>50</v>
      </c>
      <c r="J1667" s="2">
        <f t="shared" si="324"/>
        <v>13.446569038127857</v>
      </c>
      <c r="K1667" s="2">
        <f t="shared" si="325"/>
        <v>33.838814181563428</v>
      </c>
      <c r="L1667" s="2">
        <f t="shared" si="323"/>
        <v>14.05051429344249</v>
      </c>
    </row>
    <row r="1668" spans="1:12" hidden="1" x14ac:dyDescent="0.3">
      <c r="A1668" s="74">
        <v>44582</v>
      </c>
      <c r="B1668" s="78">
        <v>28.403913043478276</v>
      </c>
      <c r="C1668" s="79" t="s">
        <v>50</v>
      </c>
      <c r="D1668" s="78">
        <v>34.64</v>
      </c>
      <c r="E1668" s="85" t="s">
        <v>38</v>
      </c>
      <c r="F1668" s="78">
        <v>19.899999999999999</v>
      </c>
      <c r="G1668" s="80" t="s">
        <v>38</v>
      </c>
      <c r="H1668" s="12">
        <v>30</v>
      </c>
      <c r="I1668" s="1">
        <v>50</v>
      </c>
      <c r="J1668" s="2">
        <f t="shared" si="324"/>
        <v>13.465372164654479</v>
      </c>
      <c r="K1668" s="2">
        <f t="shared" si="325"/>
        <v>33.864407401902405</v>
      </c>
      <c r="L1668" s="2">
        <f t="shared" si="323"/>
        <v>14.031860447288642</v>
      </c>
    </row>
    <row r="1669" spans="1:12" hidden="1" x14ac:dyDescent="0.3">
      <c r="A1669" s="74">
        <v>44583</v>
      </c>
      <c r="B1669" s="78">
        <v>16.7</v>
      </c>
      <c r="C1669" s="79" t="s">
        <v>38</v>
      </c>
      <c r="D1669" s="78">
        <v>12.93</v>
      </c>
      <c r="E1669" s="85" t="s">
        <v>38</v>
      </c>
      <c r="F1669" s="78">
        <v>13</v>
      </c>
      <c r="G1669" s="80" t="s">
        <v>38</v>
      </c>
      <c r="H1669" s="12">
        <v>30</v>
      </c>
      <c r="I1669" s="1">
        <v>50</v>
      </c>
      <c r="J1669" s="2">
        <f t="shared" si="324"/>
        <v>13.469051939935378</v>
      </c>
      <c r="K1669" s="2">
        <f t="shared" si="325"/>
        <v>33.718249209812015</v>
      </c>
      <c r="L1669" s="2">
        <f t="shared" si="323"/>
        <v>14.018398908827102</v>
      </c>
    </row>
    <row r="1670" spans="1:12" hidden="1" x14ac:dyDescent="0.3">
      <c r="A1670" s="74">
        <v>44584</v>
      </c>
      <c r="B1670" s="78">
        <v>11.75</v>
      </c>
      <c r="C1670" s="79" t="s">
        <v>38</v>
      </c>
      <c r="D1670" s="78">
        <v>10.119999999999999</v>
      </c>
      <c r="E1670" s="85" t="s">
        <v>38</v>
      </c>
      <c r="F1670" s="78">
        <v>10.26</v>
      </c>
      <c r="G1670" s="80" t="s">
        <v>38</v>
      </c>
      <c r="H1670" s="12">
        <v>30</v>
      </c>
      <c r="I1670" s="1">
        <v>50</v>
      </c>
      <c r="J1670" s="2">
        <f t="shared" si="324"/>
        <v>13.461889018587065</v>
      </c>
      <c r="K1670" s="2">
        <f t="shared" si="325"/>
        <v>33.638927175913707</v>
      </c>
      <c r="L1670" s="2">
        <f t="shared" si="323"/>
        <v>13.984223084651282</v>
      </c>
    </row>
    <row r="1671" spans="1:12" hidden="1" x14ac:dyDescent="0.3">
      <c r="A1671" s="74">
        <v>44585</v>
      </c>
      <c r="B1671" s="78">
        <v>13.32</v>
      </c>
      <c r="C1671" s="79" t="s">
        <v>38</v>
      </c>
      <c r="D1671" s="78">
        <v>14.369047619047624</v>
      </c>
      <c r="E1671" s="85" t="s">
        <v>39</v>
      </c>
      <c r="F1671" s="78">
        <v>13.29</v>
      </c>
      <c r="G1671" s="80" t="s">
        <v>38</v>
      </c>
      <c r="H1671" s="12">
        <v>30</v>
      </c>
      <c r="I1671" s="1">
        <v>50</v>
      </c>
      <c r="J1671" s="2">
        <f t="shared" si="324"/>
        <v>13.454922726452232</v>
      </c>
      <c r="K1671" s="2">
        <f t="shared" si="325"/>
        <v>33.595421660713278</v>
      </c>
      <c r="L1671" s="2">
        <f t="shared" si="323"/>
        <v>13.970019787947981</v>
      </c>
    </row>
    <row r="1672" spans="1:12" hidden="1" x14ac:dyDescent="0.3">
      <c r="A1672" s="74">
        <v>44586</v>
      </c>
      <c r="B1672" s="78">
        <v>26.16</v>
      </c>
      <c r="C1672" s="79" t="s">
        <v>38</v>
      </c>
      <c r="D1672" s="78">
        <v>64.123333333333278</v>
      </c>
      <c r="E1672" s="85" t="s">
        <v>39</v>
      </c>
      <c r="F1672" s="78">
        <v>23.28</v>
      </c>
      <c r="G1672" s="80" t="s">
        <v>38</v>
      </c>
      <c r="H1672" s="12">
        <v>30</v>
      </c>
      <c r="I1672" s="1">
        <v>50</v>
      </c>
      <c r="J1672" s="2">
        <f t="shared" si="324"/>
        <v>13.486383400609535</v>
      </c>
      <c r="K1672" s="2">
        <f t="shared" si="325"/>
        <v>33.651787009112525</v>
      </c>
      <c r="L1672" s="2">
        <f t="shared" si="323"/>
        <v>13.985541765969959</v>
      </c>
    </row>
    <row r="1673" spans="1:12" hidden="1" x14ac:dyDescent="0.3">
      <c r="A1673" s="74">
        <v>44587</v>
      </c>
      <c r="B1673" s="78">
        <v>30.63</v>
      </c>
      <c r="C1673" s="79" t="s">
        <v>38</v>
      </c>
      <c r="D1673" s="78">
        <v>17.41</v>
      </c>
      <c r="E1673" s="85" t="s">
        <v>38</v>
      </c>
      <c r="F1673" s="78">
        <v>18.64</v>
      </c>
      <c r="G1673" s="80" t="s">
        <v>38</v>
      </c>
      <c r="H1673" s="12">
        <v>30</v>
      </c>
      <c r="I1673" s="1">
        <v>50</v>
      </c>
      <c r="J1673" s="2">
        <f t="shared" si="324"/>
        <v>13.533518232070206</v>
      </c>
      <c r="K1673" s="2">
        <f t="shared" si="325"/>
        <v>33.561843506287666</v>
      </c>
      <c r="L1673" s="2">
        <f t="shared" si="323"/>
        <v>13.98837143629963</v>
      </c>
    </row>
    <row r="1674" spans="1:12" hidden="1" x14ac:dyDescent="0.3">
      <c r="A1674" s="74">
        <v>44588</v>
      </c>
      <c r="B1674" s="78">
        <v>26.453478260869566</v>
      </c>
      <c r="C1674" s="80" t="s">
        <v>50</v>
      </c>
      <c r="D1674" s="78">
        <v>17.25</v>
      </c>
      <c r="E1674" s="85" t="s">
        <v>38</v>
      </c>
      <c r="F1674" s="78">
        <v>20</v>
      </c>
      <c r="G1674" s="80" t="s">
        <v>38</v>
      </c>
      <c r="H1674" s="12">
        <v>30</v>
      </c>
      <c r="I1674" s="1">
        <v>50</v>
      </c>
      <c r="J1674" s="2">
        <f t="shared" si="324"/>
        <v>13.548696541791749</v>
      </c>
      <c r="K1674" s="2">
        <f t="shared" si="325"/>
        <v>33.539385879169025</v>
      </c>
      <c r="L1674" s="2">
        <f t="shared" si="323"/>
        <v>13.976173634101826</v>
      </c>
    </row>
    <row r="1675" spans="1:12" hidden="1" x14ac:dyDescent="0.3">
      <c r="A1675" s="74">
        <v>44589</v>
      </c>
      <c r="B1675" s="78">
        <v>29.05</v>
      </c>
      <c r="C1675" s="79" t="s">
        <v>38</v>
      </c>
      <c r="D1675" s="78">
        <v>34.020000000000003</v>
      </c>
      <c r="E1675" s="85" t="s">
        <v>38</v>
      </c>
      <c r="F1675" s="78">
        <v>23.01</v>
      </c>
      <c r="G1675" s="80" t="s">
        <v>38</v>
      </c>
      <c r="H1675" s="12">
        <v>30</v>
      </c>
      <c r="I1675" s="1">
        <v>50</v>
      </c>
      <c r="J1675" s="2">
        <f t="shared" si="324"/>
        <v>13.615606654151302</v>
      </c>
      <c r="K1675" s="2">
        <f t="shared" si="325"/>
        <v>33.62351017295434</v>
      </c>
      <c r="L1675" s="2">
        <f t="shared" si="323"/>
        <v>14.025047260475455</v>
      </c>
    </row>
    <row r="1676" spans="1:12" hidden="1" x14ac:dyDescent="0.3">
      <c r="A1676" s="74">
        <v>44590</v>
      </c>
      <c r="B1676" s="78">
        <v>32.04</v>
      </c>
      <c r="C1676" s="79" t="s">
        <v>38</v>
      </c>
      <c r="D1676" s="78">
        <v>22.85</v>
      </c>
      <c r="E1676" s="85" t="s">
        <v>38</v>
      </c>
      <c r="F1676" s="78">
        <v>22.41</v>
      </c>
      <c r="G1676" s="80" t="s">
        <v>38</v>
      </c>
      <c r="H1676" s="12">
        <v>30</v>
      </c>
      <c r="I1676" s="1">
        <v>50</v>
      </c>
      <c r="J1676" s="2">
        <f t="shared" si="324"/>
        <v>13.686926878870404</v>
      </c>
      <c r="K1676" s="2">
        <f t="shared" si="325"/>
        <v>33.676984749225525</v>
      </c>
      <c r="L1676" s="2">
        <f t="shared" si="323"/>
        <v>14.071860447288643</v>
      </c>
    </row>
    <row r="1677" spans="1:12" hidden="1" x14ac:dyDescent="0.3">
      <c r="A1677" s="74">
        <v>44591</v>
      </c>
      <c r="B1677" s="78">
        <v>20.260000000000002</v>
      </c>
      <c r="C1677" s="79" t="s">
        <v>38</v>
      </c>
      <c r="D1677" s="78" t="s">
        <v>38</v>
      </c>
      <c r="E1677" s="85" t="s">
        <v>41</v>
      </c>
      <c r="F1677" s="78">
        <v>19.39</v>
      </c>
      <c r="G1677" s="80" t="s">
        <v>38</v>
      </c>
      <c r="H1677" s="12">
        <v>30</v>
      </c>
      <c r="I1677" s="1">
        <v>50</v>
      </c>
      <c r="J1677" s="2">
        <f t="shared" si="324"/>
        <v>13.698359463140067</v>
      </c>
      <c r="K1677" s="2">
        <f t="shared" si="325"/>
        <v>33.7316504284018</v>
      </c>
      <c r="L1677" s="2">
        <f t="shared" si="323"/>
        <v>14.08565165607985</v>
      </c>
    </row>
    <row r="1678" spans="1:12" hidden="1" x14ac:dyDescent="0.3">
      <c r="A1678" s="74">
        <v>44592</v>
      </c>
      <c r="B1678" s="78">
        <v>30.15</v>
      </c>
      <c r="C1678" s="79" t="s">
        <v>38</v>
      </c>
      <c r="D1678" s="78" t="s">
        <v>38</v>
      </c>
      <c r="E1678" s="85" t="s">
        <v>41</v>
      </c>
      <c r="F1678" s="78">
        <v>24.2</v>
      </c>
      <c r="G1678" s="80" t="s">
        <v>38</v>
      </c>
      <c r="H1678" s="12">
        <v>30</v>
      </c>
      <c r="I1678" s="1">
        <v>50</v>
      </c>
      <c r="J1678" s="2">
        <f t="shared" si="324"/>
        <v>13.733359463140067</v>
      </c>
      <c r="K1678" s="2">
        <f t="shared" si="325"/>
        <v>33.776513071664304</v>
      </c>
      <c r="L1678" s="2">
        <f t="shared" si="323"/>
        <v>14.093453853882048</v>
      </c>
    </row>
    <row r="1679" spans="1:12" hidden="1" x14ac:dyDescent="0.3">
      <c r="A1679" s="74">
        <v>44593</v>
      </c>
      <c r="B1679" s="78">
        <v>22.79</v>
      </c>
      <c r="C1679" s="79" t="s">
        <v>38</v>
      </c>
      <c r="D1679" s="78">
        <v>57.430000000000057</v>
      </c>
      <c r="E1679" s="85" t="s">
        <v>67</v>
      </c>
      <c r="F1679" s="78">
        <v>20.47</v>
      </c>
      <c r="G1679" s="80" t="s">
        <v>38</v>
      </c>
      <c r="H1679" s="12">
        <v>30</v>
      </c>
      <c r="I1679" s="1">
        <v>50</v>
      </c>
      <c r="J1679" s="2">
        <f t="shared" ref="J1679:J1706" si="326">AVERAGE(B1315:B1679)</f>
        <v>13.749595418196245</v>
      </c>
      <c r="K1679" s="2">
        <f t="shared" ref="K1679:K1706" si="327">AVERAGE(D1315:D1679)</f>
        <v>33.898643753482482</v>
      </c>
      <c r="L1679" s="2">
        <f t="shared" ref="L1679:L1706" si="328">AVERAGE(F1315:F1679)</f>
        <v>14.104278029706222</v>
      </c>
    </row>
    <row r="1680" spans="1:12" hidden="1" x14ac:dyDescent="0.3">
      <c r="A1680" s="74">
        <v>44594</v>
      </c>
      <c r="B1680" s="78">
        <v>8.9</v>
      </c>
      <c r="C1680" s="79" t="s">
        <v>38</v>
      </c>
      <c r="D1680" s="78">
        <v>23.91</v>
      </c>
      <c r="E1680" s="85" t="s">
        <v>38</v>
      </c>
      <c r="F1680" s="78">
        <v>9.77</v>
      </c>
      <c r="G1680" s="80" t="s">
        <v>38</v>
      </c>
      <c r="H1680" s="12">
        <v>30</v>
      </c>
      <c r="I1680" s="1">
        <v>50</v>
      </c>
      <c r="J1680" s="2">
        <f t="shared" si="326"/>
        <v>13.745831373252424</v>
      </c>
      <c r="K1680" s="2">
        <f t="shared" si="327"/>
        <v>33.93472329893703</v>
      </c>
      <c r="L1680" s="2">
        <f t="shared" si="328"/>
        <v>14.100651656079849</v>
      </c>
    </row>
    <row r="1681" spans="1:12" hidden="1" x14ac:dyDescent="0.3">
      <c r="A1681" s="74">
        <v>44595</v>
      </c>
      <c r="B1681" s="78">
        <v>15.25</v>
      </c>
      <c r="C1681" s="79" t="s">
        <v>38</v>
      </c>
      <c r="D1681" s="78">
        <v>14.08</v>
      </c>
      <c r="E1681" s="85" t="s">
        <v>38</v>
      </c>
      <c r="F1681" s="78">
        <v>15.24</v>
      </c>
      <c r="G1681" s="80" t="s">
        <v>38</v>
      </c>
      <c r="H1681" s="12">
        <v>30</v>
      </c>
      <c r="I1681" s="1">
        <v>50</v>
      </c>
      <c r="J1681" s="2">
        <f t="shared" si="326"/>
        <v>13.735634744038942</v>
      </c>
      <c r="K1681" s="2">
        <f t="shared" si="327"/>
        <v>33.926427844391576</v>
      </c>
      <c r="L1681" s="2">
        <f t="shared" si="328"/>
        <v>14.09111868904688</v>
      </c>
    </row>
    <row r="1682" spans="1:12" hidden="1" x14ac:dyDescent="0.3">
      <c r="A1682" s="74">
        <v>44596</v>
      </c>
      <c r="B1682" s="78">
        <v>17.07</v>
      </c>
      <c r="C1682" s="79" t="s">
        <v>38</v>
      </c>
      <c r="D1682" s="78">
        <v>15.67</v>
      </c>
      <c r="E1682" s="85" t="s">
        <v>38</v>
      </c>
      <c r="F1682" s="78">
        <v>16.899999999999999</v>
      </c>
      <c r="G1682" s="80" t="s">
        <v>38</v>
      </c>
      <c r="H1682" s="12">
        <v>30</v>
      </c>
      <c r="I1682" s="1">
        <v>50</v>
      </c>
      <c r="J1682" s="2">
        <f t="shared" si="326"/>
        <v>13.728359463140064</v>
      </c>
      <c r="K1682" s="2">
        <f t="shared" si="327"/>
        <v>33.894098298937031</v>
      </c>
      <c r="L1682" s="2">
        <f t="shared" si="328"/>
        <v>14.091530776958969</v>
      </c>
    </row>
    <row r="1683" spans="1:12" hidden="1" x14ac:dyDescent="0.3">
      <c r="A1683" s="74">
        <v>44597</v>
      </c>
      <c r="B1683" s="78">
        <v>19.149999999999999</v>
      </c>
      <c r="C1683" s="79" t="s">
        <v>38</v>
      </c>
      <c r="D1683" s="78">
        <v>15.87</v>
      </c>
      <c r="E1683" s="85" t="s">
        <v>38</v>
      </c>
      <c r="F1683" s="78">
        <v>14.74</v>
      </c>
      <c r="G1683" s="80" t="s">
        <v>38</v>
      </c>
      <c r="H1683" s="12">
        <v>30</v>
      </c>
      <c r="I1683" s="1">
        <v>50</v>
      </c>
      <c r="J1683" s="2">
        <f t="shared" si="326"/>
        <v>13.7319268788704</v>
      </c>
      <c r="K1683" s="2">
        <f t="shared" si="327"/>
        <v>33.884467617118851</v>
      </c>
      <c r="L1683" s="2">
        <f t="shared" si="328"/>
        <v>14.081997809926001</v>
      </c>
    </row>
    <row r="1684" spans="1:12" hidden="1" x14ac:dyDescent="0.3">
      <c r="A1684" s="74">
        <v>44598</v>
      </c>
      <c r="B1684" s="78">
        <v>15.433913043478249</v>
      </c>
      <c r="C1684" s="79" t="s">
        <v>65</v>
      </c>
      <c r="D1684" s="78">
        <v>14.25</v>
      </c>
      <c r="E1684" s="85" t="s">
        <v>38</v>
      </c>
      <c r="F1684" s="78">
        <v>14.22</v>
      </c>
      <c r="G1684" s="80" t="s">
        <v>38</v>
      </c>
      <c r="H1684" s="12">
        <v>30</v>
      </c>
      <c r="I1684" s="1">
        <v>50</v>
      </c>
      <c r="J1684" s="2">
        <f t="shared" si="326"/>
        <v>13.738033376183541</v>
      </c>
      <c r="K1684" s="2">
        <f t="shared" si="327"/>
        <v>33.875660798937027</v>
      </c>
      <c r="L1684" s="2">
        <f t="shared" si="328"/>
        <v>14.083728579156771</v>
      </c>
    </row>
    <row r="1685" spans="1:12" hidden="1" x14ac:dyDescent="0.3">
      <c r="A1685" s="74">
        <v>44599</v>
      </c>
      <c r="B1685" s="78">
        <v>22.798999999999992</v>
      </c>
      <c r="C1685" s="79" t="s">
        <v>66</v>
      </c>
      <c r="D1685" s="78">
        <v>14.848571428571425</v>
      </c>
      <c r="E1685" s="85" t="s">
        <v>39</v>
      </c>
      <c r="F1685" s="78">
        <v>16.495499999999989</v>
      </c>
      <c r="G1685" s="80" t="s">
        <v>66</v>
      </c>
      <c r="H1685" s="12">
        <v>30</v>
      </c>
      <c r="I1685" s="1">
        <v>50</v>
      </c>
      <c r="J1685" s="2">
        <f t="shared" si="326"/>
        <v>13.769097982925114</v>
      </c>
      <c r="K1685" s="2">
        <f t="shared" si="327"/>
        <v>33.872844240495468</v>
      </c>
      <c r="L1685" s="2">
        <f t="shared" si="328"/>
        <v>14.091655776958969</v>
      </c>
    </row>
    <row r="1686" spans="1:12" hidden="1" x14ac:dyDescent="0.3">
      <c r="A1686" s="74">
        <v>44600</v>
      </c>
      <c r="B1686" s="78">
        <v>15.49</v>
      </c>
      <c r="C1686" s="80" t="s">
        <v>38</v>
      </c>
      <c r="D1686" s="78">
        <v>14.86</v>
      </c>
      <c r="E1686" s="85" t="s">
        <v>38</v>
      </c>
      <c r="F1686" s="78">
        <v>14.44</v>
      </c>
      <c r="G1686" s="80" t="s">
        <v>38</v>
      </c>
      <c r="H1686" s="12">
        <v>30</v>
      </c>
      <c r="I1686" s="1">
        <v>50</v>
      </c>
      <c r="J1686" s="2">
        <f t="shared" si="326"/>
        <v>13.762805848093654</v>
      </c>
      <c r="K1686" s="2">
        <f t="shared" si="327"/>
        <v>33.870514695040931</v>
      </c>
      <c r="L1686" s="2">
        <f t="shared" si="328"/>
        <v>14.082727205530398</v>
      </c>
    </row>
    <row r="1687" spans="1:12" hidden="1" x14ac:dyDescent="0.3">
      <c r="A1687" s="74">
        <v>44601</v>
      </c>
      <c r="B1687" s="78">
        <v>16.989999999999998</v>
      </c>
      <c r="C1687" s="80" t="s">
        <v>38</v>
      </c>
      <c r="D1687" s="78">
        <v>39.39</v>
      </c>
      <c r="E1687" s="85" t="s">
        <v>38</v>
      </c>
      <c r="F1687" s="78">
        <v>16.010000000000002</v>
      </c>
      <c r="G1687" s="80" t="s">
        <v>38</v>
      </c>
      <c r="H1687" s="12">
        <v>30</v>
      </c>
      <c r="I1687" s="1">
        <v>50</v>
      </c>
      <c r="J1687" s="2">
        <f t="shared" si="326"/>
        <v>13.766878881801519</v>
      </c>
      <c r="K1687" s="2">
        <f t="shared" si="327"/>
        <v>33.950088558677287</v>
      </c>
      <c r="L1687" s="2">
        <f t="shared" si="328"/>
        <v>14.087974458277651</v>
      </c>
    </row>
    <row r="1688" spans="1:12" hidden="1" x14ac:dyDescent="0.3">
      <c r="A1688" s="74">
        <v>44602</v>
      </c>
      <c r="B1688" s="78">
        <v>23.917826086956534</v>
      </c>
      <c r="C1688" s="80" t="s">
        <v>50</v>
      </c>
      <c r="D1688" s="78">
        <v>57.27</v>
      </c>
      <c r="E1688" s="85" t="s">
        <v>38</v>
      </c>
      <c r="F1688" s="78">
        <v>23.36</v>
      </c>
      <c r="G1688" s="80" t="s">
        <v>38</v>
      </c>
      <c r="H1688" s="12">
        <v>30</v>
      </c>
      <c r="I1688" s="1">
        <v>50</v>
      </c>
      <c r="J1688" s="2">
        <f t="shared" si="326"/>
        <v>13.801226707888476</v>
      </c>
      <c r="K1688" s="2">
        <f t="shared" si="327"/>
        <v>34.086281740495473</v>
      </c>
      <c r="L1688" s="2">
        <f t="shared" si="328"/>
        <v>14.121930502233694</v>
      </c>
    </row>
    <row r="1689" spans="1:12" hidden="1" x14ac:dyDescent="0.3">
      <c r="A1689" s="74">
        <v>44603</v>
      </c>
      <c r="B1689" s="78">
        <v>20.43</v>
      </c>
      <c r="C1689" s="80" t="s">
        <v>38</v>
      </c>
      <c r="D1689" s="78">
        <v>23.08</v>
      </c>
      <c r="E1689" s="85" t="s">
        <v>38</v>
      </c>
      <c r="F1689" s="78">
        <v>20.92</v>
      </c>
      <c r="G1689" s="80" t="s">
        <v>38</v>
      </c>
      <c r="H1689" s="12">
        <v>30</v>
      </c>
      <c r="I1689" s="1">
        <v>50</v>
      </c>
      <c r="J1689" s="2">
        <f t="shared" si="326"/>
        <v>13.828839067439038</v>
      </c>
      <c r="K1689" s="2">
        <f t="shared" si="327"/>
        <v>34.119065831404562</v>
      </c>
      <c r="L1689" s="2">
        <f t="shared" si="328"/>
        <v>14.151793139596331</v>
      </c>
    </row>
    <row r="1690" spans="1:12" hidden="1" x14ac:dyDescent="0.3">
      <c r="A1690" s="74">
        <v>44604</v>
      </c>
      <c r="B1690" s="78">
        <v>17.05</v>
      </c>
      <c r="C1690" s="80" t="s">
        <v>38</v>
      </c>
      <c r="D1690" s="78">
        <v>16.32</v>
      </c>
      <c r="E1690" s="85" t="s">
        <v>38</v>
      </c>
      <c r="F1690" s="78">
        <v>17.190000000000001</v>
      </c>
      <c r="G1690" s="80" t="s">
        <v>38</v>
      </c>
      <c r="H1690" s="12">
        <v>30</v>
      </c>
      <c r="I1690" s="1">
        <v>50</v>
      </c>
      <c r="J1690" s="2">
        <f t="shared" si="326"/>
        <v>13.824035696652526</v>
      </c>
      <c r="K1690" s="2">
        <f t="shared" si="327"/>
        <v>34.060713558677293</v>
      </c>
      <c r="L1690" s="2">
        <f t="shared" si="328"/>
        <v>14.15028215058534</v>
      </c>
    </row>
    <row r="1691" spans="1:12" hidden="1" x14ac:dyDescent="0.3">
      <c r="A1691" s="74">
        <v>44605</v>
      </c>
      <c r="B1691" s="78">
        <v>19.920000000000002</v>
      </c>
      <c r="C1691" s="80" t="s">
        <v>38</v>
      </c>
      <c r="D1691" s="78">
        <v>15.25</v>
      </c>
      <c r="E1691" s="85" t="s">
        <v>38</v>
      </c>
      <c r="F1691" s="78">
        <v>17.59</v>
      </c>
      <c r="G1691" s="80" t="s">
        <v>38</v>
      </c>
      <c r="H1691" s="12">
        <v>30</v>
      </c>
      <c r="I1691" s="1">
        <v>50</v>
      </c>
      <c r="J1691" s="2">
        <f t="shared" si="326"/>
        <v>13.850103112382863</v>
      </c>
      <c r="K1691" s="2">
        <f t="shared" si="327"/>
        <v>34.060145376859104</v>
      </c>
      <c r="L1691" s="2">
        <f t="shared" si="328"/>
        <v>14.166408524211715</v>
      </c>
    </row>
    <row r="1692" spans="1:12" hidden="1" x14ac:dyDescent="0.3">
      <c r="A1692" s="74">
        <v>44606</v>
      </c>
      <c r="B1692" s="78">
        <v>24.92</v>
      </c>
      <c r="C1692" s="80" t="s">
        <v>38</v>
      </c>
      <c r="D1692" s="78">
        <v>24.441904761904716</v>
      </c>
      <c r="E1692" s="85" t="s">
        <v>68</v>
      </c>
      <c r="F1692" s="78">
        <v>23.06</v>
      </c>
      <c r="G1692" s="80" t="s">
        <v>38</v>
      </c>
      <c r="H1692" s="12">
        <v>30</v>
      </c>
      <c r="I1692" s="1">
        <v>50</v>
      </c>
      <c r="J1692" s="2">
        <f t="shared" si="326"/>
        <v>13.869485134854772</v>
      </c>
      <c r="K1692" s="2">
        <f t="shared" si="327"/>
        <v>34.081003060841788</v>
      </c>
      <c r="L1692" s="2">
        <f t="shared" si="328"/>
        <v>14.180474458277649</v>
      </c>
    </row>
    <row r="1693" spans="1:12" hidden="1" x14ac:dyDescent="0.3">
      <c r="A1693" s="74">
        <v>44607</v>
      </c>
      <c r="B1693" s="78">
        <v>21.66</v>
      </c>
      <c r="C1693" s="80" t="s">
        <v>38</v>
      </c>
      <c r="D1693" s="78">
        <v>18.149999999999999</v>
      </c>
      <c r="E1693" s="85" t="s">
        <v>38</v>
      </c>
      <c r="F1693" s="78">
        <v>19.88</v>
      </c>
      <c r="G1693" s="80" t="s">
        <v>38</v>
      </c>
      <c r="H1693" s="12">
        <v>30</v>
      </c>
      <c r="I1693" s="1">
        <v>50</v>
      </c>
      <c r="J1693" s="2">
        <f t="shared" si="326"/>
        <v>13.887603112382861</v>
      </c>
      <c r="K1693" s="2">
        <f t="shared" si="327"/>
        <v>34.094184879023608</v>
      </c>
      <c r="L1693" s="2">
        <f t="shared" si="328"/>
        <v>14.187919513222703</v>
      </c>
    </row>
    <row r="1694" spans="1:12" hidden="1" x14ac:dyDescent="0.3">
      <c r="A1694" s="74">
        <v>44608</v>
      </c>
      <c r="B1694" s="78">
        <v>26.13</v>
      </c>
      <c r="C1694" s="80" t="s">
        <v>38</v>
      </c>
      <c r="D1694" s="78">
        <v>24.69</v>
      </c>
      <c r="E1694" s="85" t="s">
        <v>38</v>
      </c>
      <c r="F1694" s="78">
        <v>23.46</v>
      </c>
      <c r="G1694" s="80" t="s">
        <v>38</v>
      </c>
      <c r="H1694" s="12">
        <v>30</v>
      </c>
      <c r="I1694" s="1">
        <v>50</v>
      </c>
      <c r="J1694" s="2">
        <f t="shared" si="326"/>
        <v>13.935243561821066</v>
      </c>
      <c r="K1694" s="2">
        <f t="shared" si="327"/>
        <v>34.139383742659973</v>
      </c>
      <c r="L1694" s="2">
        <f t="shared" si="328"/>
        <v>14.224979952783144</v>
      </c>
    </row>
    <row r="1695" spans="1:12" hidden="1" x14ac:dyDescent="0.3">
      <c r="A1695" s="74">
        <v>44609</v>
      </c>
      <c r="B1695" s="78">
        <v>18.52</v>
      </c>
      <c r="C1695" s="80" t="s">
        <v>38</v>
      </c>
      <c r="D1695" s="78">
        <v>53.46</v>
      </c>
      <c r="E1695" s="85" t="s">
        <v>38</v>
      </c>
      <c r="F1695" s="78">
        <v>19.010000000000002</v>
      </c>
      <c r="G1695" s="80" t="s">
        <v>38</v>
      </c>
      <c r="H1695" s="12">
        <v>30</v>
      </c>
      <c r="I1695" s="1">
        <v>50</v>
      </c>
      <c r="J1695" s="2">
        <f t="shared" si="326"/>
        <v>13.955580640472753</v>
      </c>
      <c r="K1695" s="2">
        <f t="shared" si="327"/>
        <v>34.259639424478159</v>
      </c>
      <c r="L1695" s="2">
        <f t="shared" si="328"/>
        <v>14.24525467805787</v>
      </c>
    </row>
    <row r="1696" spans="1:12" hidden="1" x14ac:dyDescent="0.3">
      <c r="A1696" s="74">
        <v>44610</v>
      </c>
      <c r="B1696" s="78">
        <v>17.68</v>
      </c>
      <c r="C1696" s="80" t="s">
        <v>38</v>
      </c>
      <c r="D1696" s="78">
        <v>37.24</v>
      </c>
      <c r="E1696" s="85" t="s">
        <v>38</v>
      </c>
      <c r="F1696" s="78">
        <v>21.05</v>
      </c>
      <c r="G1696" s="80" t="s">
        <v>38</v>
      </c>
      <c r="H1696" s="12">
        <v>30</v>
      </c>
      <c r="I1696" s="1">
        <v>50</v>
      </c>
      <c r="J1696" s="2">
        <f t="shared" si="326"/>
        <v>13.957462662944666</v>
      </c>
      <c r="K1696" s="2">
        <f t="shared" si="327"/>
        <v>34.32273601538725</v>
      </c>
      <c r="L1696" s="2">
        <f t="shared" si="328"/>
        <v>14.255364568167758</v>
      </c>
    </row>
    <row r="1697" spans="1:12" hidden="1" x14ac:dyDescent="0.3">
      <c r="A1697" s="74">
        <v>44611</v>
      </c>
      <c r="B1697" s="78">
        <v>18.260000000000002</v>
      </c>
      <c r="C1697" s="80" t="s">
        <v>38</v>
      </c>
      <c r="D1697" s="78">
        <v>18.63</v>
      </c>
      <c r="E1697" s="85" t="s">
        <v>38</v>
      </c>
      <c r="F1697" s="78">
        <v>18.93</v>
      </c>
      <c r="G1697" s="80" t="s">
        <v>38</v>
      </c>
      <c r="H1697" s="12">
        <v>30</v>
      </c>
      <c r="I1697" s="1">
        <v>50</v>
      </c>
      <c r="J1697" s="2">
        <f t="shared" si="326"/>
        <v>13.974822213506465</v>
      </c>
      <c r="K1697" s="2">
        <f t="shared" si="327"/>
        <v>34.344980333569062</v>
      </c>
      <c r="L1697" s="2">
        <f t="shared" si="328"/>
        <v>14.274457974761168</v>
      </c>
    </row>
    <row r="1698" spans="1:12" hidden="1" x14ac:dyDescent="0.3">
      <c r="A1698" s="74">
        <v>44612</v>
      </c>
      <c r="B1698" s="78">
        <v>13.81</v>
      </c>
      <c r="C1698" s="80" t="s">
        <v>38</v>
      </c>
      <c r="D1698" s="78">
        <v>27.65</v>
      </c>
      <c r="E1698" s="85" t="s">
        <v>38</v>
      </c>
      <c r="F1698" s="78">
        <v>17.010000000000002</v>
      </c>
      <c r="G1698" s="80" t="s">
        <v>38</v>
      </c>
      <c r="H1698" s="12">
        <v>30</v>
      </c>
      <c r="I1698" s="1">
        <v>50</v>
      </c>
      <c r="J1698" s="2">
        <f t="shared" si="326"/>
        <v>13.990636820248039</v>
      </c>
      <c r="K1698" s="2">
        <f t="shared" si="327"/>
        <v>34.404298515387246</v>
      </c>
      <c r="L1698" s="2">
        <f t="shared" si="328"/>
        <v>14.296051381354573</v>
      </c>
    </row>
    <row r="1699" spans="1:12" hidden="1" x14ac:dyDescent="0.3">
      <c r="A1699" s="74">
        <v>44613</v>
      </c>
      <c r="B1699" s="78">
        <v>11.87</v>
      </c>
      <c r="C1699" s="80" t="s">
        <v>38</v>
      </c>
      <c r="D1699" s="78">
        <v>79.63</v>
      </c>
      <c r="E1699" s="85" t="s">
        <v>38</v>
      </c>
      <c r="F1699" s="78">
        <v>16.170000000000002</v>
      </c>
      <c r="G1699" s="80" t="s">
        <v>38</v>
      </c>
      <c r="H1699" s="12">
        <v>30</v>
      </c>
      <c r="I1699" s="1">
        <v>50</v>
      </c>
      <c r="J1699" s="2">
        <f t="shared" si="326"/>
        <v>13.99007502249523</v>
      </c>
      <c r="K1699" s="2">
        <f t="shared" si="327"/>
        <v>34.59230987902361</v>
      </c>
      <c r="L1699" s="2">
        <f t="shared" si="328"/>
        <v>14.305776656079848</v>
      </c>
    </row>
    <row r="1700" spans="1:12" hidden="1" x14ac:dyDescent="0.3">
      <c r="A1700" s="74">
        <v>44614</v>
      </c>
      <c r="B1700" s="78">
        <v>19.008260869565184</v>
      </c>
      <c r="C1700" s="80" t="s">
        <v>50</v>
      </c>
      <c r="D1700" s="78">
        <v>15.881304347826086</v>
      </c>
      <c r="E1700" s="85" t="s">
        <v>42</v>
      </c>
      <c r="F1700" s="78">
        <v>16.649999999999999</v>
      </c>
      <c r="G1700" s="80" t="s">
        <v>38</v>
      </c>
      <c r="H1700" s="12">
        <v>30</v>
      </c>
      <c r="I1700" s="1">
        <v>50</v>
      </c>
      <c r="J1700" s="2">
        <f t="shared" si="326"/>
        <v>13.999957777746816</v>
      </c>
      <c r="K1700" s="2">
        <f t="shared" si="327"/>
        <v>34.571319266375383</v>
      </c>
      <c r="L1700" s="2">
        <f t="shared" si="328"/>
        <v>14.311463469266663</v>
      </c>
    </row>
    <row r="1701" spans="1:12" hidden="1" x14ac:dyDescent="0.3">
      <c r="A1701" s="74">
        <v>44615</v>
      </c>
      <c r="B1701" s="78">
        <v>10.69</v>
      </c>
      <c r="C1701" s="80" t="s">
        <v>38</v>
      </c>
      <c r="D1701" s="78">
        <v>8.3104761904761943</v>
      </c>
      <c r="E1701" s="85" t="s">
        <v>39</v>
      </c>
      <c r="F1701" s="78">
        <v>9.98</v>
      </c>
      <c r="G1701" s="80" t="s">
        <v>38</v>
      </c>
      <c r="H1701" s="12">
        <v>30</v>
      </c>
      <c r="I1701" s="1">
        <v>50</v>
      </c>
      <c r="J1701" s="2">
        <f t="shared" si="326"/>
        <v>13.987345418196256</v>
      </c>
      <c r="K1701" s="2">
        <f t="shared" si="327"/>
        <v>34.550979710098325</v>
      </c>
      <c r="L1701" s="2">
        <f t="shared" si="328"/>
        <v>14.294045886849077</v>
      </c>
    </row>
    <row r="1702" spans="1:12" hidden="1" x14ac:dyDescent="0.3">
      <c r="A1702" s="74">
        <v>44616</v>
      </c>
      <c r="B1702" s="78">
        <v>8.35</v>
      </c>
      <c r="C1702" s="80" t="s">
        <v>38</v>
      </c>
      <c r="D1702" s="78">
        <v>7.62</v>
      </c>
      <c r="E1702" s="85" t="s">
        <v>38</v>
      </c>
      <c r="F1702" s="78">
        <v>10.02</v>
      </c>
      <c r="G1702" s="80" t="s">
        <v>38</v>
      </c>
      <c r="H1702" s="12">
        <v>30</v>
      </c>
      <c r="I1702" s="1">
        <v>50</v>
      </c>
      <c r="J1702" s="2">
        <f t="shared" si="326"/>
        <v>13.973469013701875</v>
      </c>
      <c r="K1702" s="2">
        <f t="shared" si="327"/>
        <v>34.53490016464378</v>
      </c>
      <c r="L1702" s="2">
        <f t="shared" si="328"/>
        <v>14.280419513222704</v>
      </c>
    </row>
    <row r="1703" spans="1:12" hidden="1" x14ac:dyDescent="0.3">
      <c r="A1703" s="74">
        <v>44617</v>
      </c>
      <c r="B1703" s="78">
        <v>13.27</v>
      </c>
      <c r="C1703" s="80" t="s">
        <v>38</v>
      </c>
      <c r="D1703" s="78">
        <v>14.94</v>
      </c>
      <c r="E1703" s="85" t="s">
        <v>38</v>
      </c>
      <c r="F1703" s="78">
        <v>15.88</v>
      </c>
      <c r="G1703" s="80" t="s">
        <v>38</v>
      </c>
      <c r="H1703" s="12">
        <v>30</v>
      </c>
      <c r="I1703" s="1">
        <v>50</v>
      </c>
      <c r="J1703" s="2">
        <f t="shared" si="326"/>
        <v>13.986615081117606</v>
      </c>
      <c r="K1703" s="2">
        <f t="shared" si="327"/>
        <v>34.520127437371059</v>
      </c>
      <c r="L1703" s="2">
        <f t="shared" si="328"/>
        <v>14.290859073662265</v>
      </c>
    </row>
    <row r="1704" spans="1:12" hidden="1" x14ac:dyDescent="0.3">
      <c r="A1704" s="74">
        <v>44618</v>
      </c>
      <c r="B1704" s="78">
        <v>14.88</v>
      </c>
      <c r="C1704" s="80" t="s">
        <v>38</v>
      </c>
      <c r="D1704" s="78">
        <v>10.94285714285715</v>
      </c>
      <c r="E1704" s="85" t="s">
        <v>45</v>
      </c>
      <c r="F1704" s="78">
        <v>14.61</v>
      </c>
      <c r="G1704" s="80" t="s">
        <v>38</v>
      </c>
      <c r="H1704" s="12">
        <v>30</v>
      </c>
      <c r="I1704" s="1">
        <v>50</v>
      </c>
      <c r="J1704" s="2">
        <f t="shared" si="326"/>
        <v>13.991839800218729</v>
      </c>
      <c r="K1704" s="2">
        <f t="shared" si="327"/>
        <v>34.458942372435999</v>
      </c>
      <c r="L1704" s="2">
        <f t="shared" si="328"/>
        <v>14.28525467805787</v>
      </c>
    </row>
    <row r="1705" spans="1:12" hidden="1" x14ac:dyDescent="0.3">
      <c r="A1705" s="74">
        <v>44619</v>
      </c>
      <c r="B1705" s="78">
        <v>14.83</v>
      </c>
      <c r="C1705" s="80" t="s">
        <v>38</v>
      </c>
      <c r="D1705" s="78">
        <v>10.42</v>
      </c>
      <c r="E1705" s="85" t="s">
        <v>38</v>
      </c>
      <c r="F1705" s="78">
        <v>15.2</v>
      </c>
      <c r="G1705" s="80" t="s">
        <v>38</v>
      </c>
      <c r="H1705" s="12">
        <v>30</v>
      </c>
      <c r="I1705" s="1">
        <v>50</v>
      </c>
      <c r="J1705" s="2">
        <f t="shared" si="326"/>
        <v>13.979564519319855</v>
      </c>
      <c r="K1705" s="2">
        <f t="shared" si="327"/>
        <v>34.441527599708721</v>
      </c>
      <c r="L1705" s="2">
        <f t="shared" si="328"/>
        <v>14.276518414321604</v>
      </c>
    </row>
    <row r="1706" spans="1:12" hidden="1" x14ac:dyDescent="0.3">
      <c r="A1706" s="74">
        <v>44620</v>
      </c>
      <c r="B1706" s="78">
        <v>12.94</v>
      </c>
      <c r="C1706" s="80" t="s">
        <v>38</v>
      </c>
      <c r="D1706" s="78">
        <v>13.04</v>
      </c>
      <c r="E1706" s="85" t="s">
        <v>38</v>
      </c>
      <c r="F1706" s="78">
        <v>12.69</v>
      </c>
      <c r="G1706" s="80" t="s">
        <v>38</v>
      </c>
      <c r="H1706" s="12">
        <v>30</v>
      </c>
      <c r="I1706" s="1">
        <v>50</v>
      </c>
      <c r="J1706" s="2">
        <f t="shared" si="326"/>
        <v>13.962766766510866</v>
      </c>
      <c r="K1706" s="2">
        <f t="shared" si="327"/>
        <v>34.421215099708725</v>
      </c>
      <c r="L1706" s="2">
        <f t="shared" si="328"/>
        <v>14.25396346926666</v>
      </c>
    </row>
    <row r="1707" spans="1:12" hidden="1" x14ac:dyDescent="0.3">
      <c r="A1707" s="74">
        <v>44621</v>
      </c>
      <c r="B1707" s="78">
        <v>17.309999999999999</v>
      </c>
      <c r="C1707" s="80" t="s">
        <v>38</v>
      </c>
      <c r="D1707" s="78">
        <v>12.563181818181825</v>
      </c>
      <c r="E1707" s="85" t="s">
        <v>71</v>
      </c>
      <c r="F1707" s="78">
        <v>9.82</v>
      </c>
      <c r="G1707" s="80" t="s">
        <v>38</v>
      </c>
      <c r="H1707" s="12">
        <v>30</v>
      </c>
      <c r="I1707" s="1">
        <v>50</v>
      </c>
      <c r="J1707" s="2">
        <f t="shared" ref="J1707:J1737" si="329">AVERAGE(B1343:B1707)</f>
        <v>13.950884744038959</v>
      </c>
      <c r="K1707" s="2">
        <f t="shared" ref="K1707:K1737" si="330">AVERAGE(D1343:D1707)</f>
        <v>34.228752548055823</v>
      </c>
      <c r="L1707" s="2">
        <f t="shared" ref="L1707:L1737" si="331">AVERAGE(F1343:F1707)</f>
        <v>14.206435996739188</v>
      </c>
    </row>
    <row r="1708" spans="1:12" hidden="1" x14ac:dyDescent="0.3">
      <c r="A1708" s="74">
        <v>44622</v>
      </c>
      <c r="B1708" s="78">
        <v>12.35</v>
      </c>
      <c r="C1708" s="80" t="s">
        <v>38</v>
      </c>
      <c r="D1708" s="78">
        <v>10.52</v>
      </c>
      <c r="E1708" s="85" t="s">
        <v>38</v>
      </c>
      <c r="F1708" s="78">
        <v>10.34</v>
      </c>
      <c r="G1708" s="80" t="s">
        <v>38</v>
      </c>
      <c r="H1708" s="12">
        <v>30</v>
      </c>
      <c r="I1708" s="1">
        <v>50</v>
      </c>
      <c r="J1708" s="2">
        <f t="shared" si="329"/>
        <v>13.898216204713119</v>
      </c>
      <c r="K1708" s="2">
        <f t="shared" si="330"/>
        <v>34.027494656641686</v>
      </c>
      <c r="L1708" s="2">
        <f t="shared" si="331"/>
        <v>14.159155776958968</v>
      </c>
    </row>
    <row r="1709" spans="1:12" hidden="1" x14ac:dyDescent="0.3">
      <c r="A1709" s="74">
        <v>44623</v>
      </c>
      <c r="B1709" s="78">
        <v>16.690000000000001</v>
      </c>
      <c r="C1709" s="80" t="s">
        <v>38</v>
      </c>
      <c r="D1709" s="78">
        <v>21.79272727272728</v>
      </c>
      <c r="E1709" s="85" t="s">
        <v>72</v>
      </c>
      <c r="F1709" s="78">
        <v>9.59</v>
      </c>
      <c r="G1709" s="80" t="s">
        <v>38</v>
      </c>
      <c r="H1709" s="12">
        <v>30</v>
      </c>
      <c r="I1709" s="1">
        <v>50</v>
      </c>
      <c r="J1709" s="2">
        <f t="shared" si="329"/>
        <v>13.887373508083904</v>
      </c>
      <c r="K1709" s="2">
        <f t="shared" si="330"/>
        <v>34.030684222757387</v>
      </c>
      <c r="L1709" s="2">
        <f t="shared" si="331"/>
        <v>14.129183249486445</v>
      </c>
    </row>
    <row r="1710" spans="1:12" hidden="1" x14ac:dyDescent="0.3">
      <c r="A1710" s="74">
        <v>44624</v>
      </c>
      <c r="B1710" s="78">
        <v>17.62</v>
      </c>
      <c r="C1710" s="80" t="s">
        <v>38</v>
      </c>
      <c r="D1710" s="78">
        <v>16.037499999999998</v>
      </c>
      <c r="E1710" s="85" t="s">
        <v>73</v>
      </c>
      <c r="F1710" s="78">
        <v>9.69</v>
      </c>
      <c r="G1710" s="80" t="s">
        <v>38</v>
      </c>
      <c r="H1710" s="12">
        <v>30</v>
      </c>
      <c r="I1710" s="1">
        <v>50</v>
      </c>
      <c r="J1710" s="2">
        <f t="shared" si="329"/>
        <v>13.894227440668175</v>
      </c>
      <c r="K1710" s="2">
        <f t="shared" si="330"/>
        <v>34.004654393211929</v>
      </c>
      <c r="L1710" s="2">
        <f t="shared" si="331"/>
        <v>14.113661271464467</v>
      </c>
    </row>
    <row r="1711" spans="1:12" hidden="1" x14ac:dyDescent="0.3">
      <c r="A1711" s="74">
        <v>44625</v>
      </c>
      <c r="B1711" s="78">
        <v>14.65</v>
      </c>
      <c r="C1711" s="80" t="s">
        <v>38</v>
      </c>
      <c r="D1711" s="78" t="s">
        <v>38</v>
      </c>
      <c r="E1711" s="85" t="s">
        <v>41</v>
      </c>
      <c r="F1711" s="78">
        <v>16.739999999999998</v>
      </c>
      <c r="G1711" s="80" t="s">
        <v>38</v>
      </c>
      <c r="H1711" s="12">
        <v>30</v>
      </c>
      <c r="I1711" s="1">
        <v>50</v>
      </c>
      <c r="J1711" s="2">
        <f t="shared" si="329"/>
        <v>13.873862272128846</v>
      </c>
      <c r="K1711" s="2">
        <f t="shared" si="330"/>
        <v>33.979311528235328</v>
      </c>
      <c r="L1711" s="2">
        <f t="shared" si="331"/>
        <v>14.096271161574355</v>
      </c>
    </row>
    <row r="1712" spans="1:12" hidden="1" x14ac:dyDescent="0.3">
      <c r="A1712" s="74">
        <v>44626</v>
      </c>
      <c r="B1712" s="78">
        <v>13.683913043478251</v>
      </c>
      <c r="C1712" s="80" t="s">
        <v>69</v>
      </c>
      <c r="D1712" s="78" t="s">
        <v>38</v>
      </c>
      <c r="E1712" s="85" t="s">
        <v>41</v>
      </c>
      <c r="F1712" s="78">
        <v>11.09</v>
      </c>
      <c r="G1712" s="80" t="s">
        <v>38</v>
      </c>
      <c r="H1712" s="12">
        <v>30</v>
      </c>
      <c r="I1712" s="1">
        <v>50</v>
      </c>
      <c r="J1712" s="2">
        <f t="shared" si="329"/>
        <v>13.856906971689178</v>
      </c>
      <c r="K1712" s="2">
        <f t="shared" si="330"/>
        <v>34.021509561173147</v>
      </c>
      <c r="L1712" s="2">
        <f t="shared" si="331"/>
        <v>14.069183249486445</v>
      </c>
    </row>
    <row r="1713" spans="1:12" hidden="1" x14ac:dyDescent="0.3">
      <c r="A1713" s="74">
        <v>44627</v>
      </c>
      <c r="B1713" s="78">
        <v>12.7</v>
      </c>
      <c r="C1713" s="80" t="s">
        <v>38</v>
      </c>
      <c r="D1713" s="78" t="s">
        <v>38</v>
      </c>
      <c r="E1713" s="85" t="s">
        <v>41</v>
      </c>
      <c r="F1713" s="78">
        <v>9.6</v>
      </c>
      <c r="G1713" s="80" t="s">
        <v>38</v>
      </c>
      <c r="H1713" s="12">
        <v>30</v>
      </c>
      <c r="I1713" s="1">
        <v>50</v>
      </c>
      <c r="J1713" s="2">
        <f t="shared" si="329"/>
        <v>13.837946297531872</v>
      </c>
      <c r="K1713" s="2">
        <f t="shared" si="330"/>
        <v>34.071198700316906</v>
      </c>
      <c r="L1713" s="2">
        <f t="shared" si="331"/>
        <v>14.04541951322271</v>
      </c>
    </row>
    <row r="1714" spans="1:12" hidden="1" x14ac:dyDescent="0.3">
      <c r="A1714" s="74">
        <v>44628</v>
      </c>
      <c r="B1714" s="78">
        <v>8.65</v>
      </c>
      <c r="C1714" s="80" t="s">
        <v>38</v>
      </c>
      <c r="D1714" s="78" t="s">
        <v>38</v>
      </c>
      <c r="E1714" s="85" t="s">
        <v>41</v>
      </c>
      <c r="F1714" s="78">
        <v>10.93</v>
      </c>
      <c r="G1714" s="80" t="s">
        <v>38</v>
      </c>
      <c r="H1714" s="12">
        <v>30</v>
      </c>
      <c r="I1714" s="1">
        <v>50</v>
      </c>
      <c r="J1714" s="2">
        <f t="shared" si="329"/>
        <v>13.803676634610524</v>
      </c>
      <c r="K1714" s="2">
        <f t="shared" si="330"/>
        <v>34.079650420720114</v>
      </c>
      <c r="L1714" s="2">
        <f t="shared" si="331"/>
        <v>14.023578853882052</v>
      </c>
    </row>
    <row r="1715" spans="1:12" hidden="1" x14ac:dyDescent="0.3">
      <c r="A1715" s="74">
        <v>44629</v>
      </c>
      <c r="B1715" s="78">
        <v>6.82</v>
      </c>
      <c r="C1715" s="80" t="s">
        <v>38</v>
      </c>
      <c r="D1715" s="78">
        <v>14.663333333333311</v>
      </c>
      <c r="E1715" s="85" t="s">
        <v>74</v>
      </c>
      <c r="F1715" s="78">
        <v>11.16</v>
      </c>
      <c r="G1715" s="80" t="s">
        <v>38</v>
      </c>
      <c r="H1715" s="12">
        <v>30</v>
      </c>
      <c r="I1715" s="1">
        <v>50</v>
      </c>
      <c r="J1715" s="2">
        <f t="shared" si="329"/>
        <v>13.783311466071195</v>
      </c>
      <c r="K1715" s="2">
        <f t="shared" si="330"/>
        <v>34.036682440424549</v>
      </c>
      <c r="L1715" s="2">
        <f t="shared" si="331"/>
        <v>14.006106326409526</v>
      </c>
    </row>
    <row r="1716" spans="1:12" hidden="1" x14ac:dyDescent="0.3">
      <c r="A1716" s="74">
        <v>44630</v>
      </c>
      <c r="B1716" s="78">
        <v>14.63</v>
      </c>
      <c r="C1716" s="80" t="s">
        <v>38</v>
      </c>
      <c r="D1716" s="78">
        <v>16.899999999999999</v>
      </c>
      <c r="E1716" s="85" t="s">
        <v>38</v>
      </c>
      <c r="F1716" s="78">
        <v>16.75</v>
      </c>
      <c r="G1716" s="80" t="s">
        <v>38</v>
      </c>
      <c r="H1716" s="12">
        <v>30</v>
      </c>
      <c r="I1716" s="1">
        <v>50</v>
      </c>
      <c r="J1716" s="2">
        <f t="shared" si="329"/>
        <v>13.771148544722884</v>
      </c>
      <c r="K1716" s="2">
        <f t="shared" si="330"/>
        <v>34.020044509390068</v>
      </c>
      <c r="L1716" s="2">
        <f t="shared" si="331"/>
        <v>13.996930502233701</v>
      </c>
    </row>
    <row r="1717" spans="1:12" hidden="1" x14ac:dyDescent="0.3">
      <c r="A1717" s="74">
        <v>44631</v>
      </c>
      <c r="B1717" s="78">
        <v>19.685217391304331</v>
      </c>
      <c r="C1717" s="80" t="s">
        <v>69</v>
      </c>
      <c r="D1717" s="78">
        <v>42.09</v>
      </c>
      <c r="E1717" s="85" t="s">
        <v>38</v>
      </c>
      <c r="F1717" s="78">
        <v>20.11</v>
      </c>
      <c r="G1717" s="80" t="s">
        <v>38</v>
      </c>
      <c r="H1717" s="12">
        <v>30</v>
      </c>
      <c r="I1717" s="1">
        <v>50</v>
      </c>
      <c r="J1717" s="2">
        <f t="shared" si="329"/>
        <v>13.785236234024298</v>
      </c>
      <c r="K1717" s="2">
        <f t="shared" si="330"/>
        <v>34.089354854217653</v>
      </c>
      <c r="L1717" s="2">
        <f t="shared" si="331"/>
        <v>14.003468963772162</v>
      </c>
    </row>
    <row r="1718" spans="1:12" hidden="1" x14ac:dyDescent="0.3">
      <c r="A1718" s="74">
        <v>44632</v>
      </c>
      <c r="B1718" s="78">
        <v>19.7</v>
      </c>
      <c r="C1718" s="80" t="s">
        <v>38</v>
      </c>
      <c r="D1718" s="78">
        <v>17.55</v>
      </c>
      <c r="E1718" s="85" t="s">
        <v>38</v>
      </c>
      <c r="F1718" s="78">
        <v>13.23</v>
      </c>
      <c r="G1718" s="80" t="s">
        <v>38</v>
      </c>
      <c r="H1718" s="12">
        <v>30</v>
      </c>
      <c r="I1718" s="1">
        <v>50</v>
      </c>
      <c r="J1718" s="2">
        <f t="shared" si="329"/>
        <v>13.813944099192836</v>
      </c>
      <c r="K1718" s="2">
        <f t="shared" si="330"/>
        <v>34.077630716286613</v>
      </c>
      <c r="L1718" s="2">
        <f t="shared" si="331"/>
        <v>14.00954039234359</v>
      </c>
    </row>
    <row r="1719" spans="1:12" hidden="1" x14ac:dyDescent="0.3">
      <c r="A1719" s="74">
        <v>44633</v>
      </c>
      <c r="B1719" s="78">
        <v>13.57</v>
      </c>
      <c r="C1719" s="80" t="s">
        <v>38</v>
      </c>
      <c r="D1719" s="78">
        <v>16.16</v>
      </c>
      <c r="E1719" s="85" t="s">
        <v>38</v>
      </c>
      <c r="F1719" s="78">
        <v>13.2</v>
      </c>
      <c r="G1719" s="80" t="s">
        <v>38</v>
      </c>
      <c r="H1719" s="12">
        <v>30</v>
      </c>
      <c r="I1719" s="1">
        <v>50</v>
      </c>
      <c r="J1719" s="2">
        <f t="shared" si="329"/>
        <v>13.828466571102949</v>
      </c>
      <c r="K1719" s="2">
        <f t="shared" si="330"/>
        <v>34.064067497895813</v>
      </c>
      <c r="L1719" s="2">
        <f t="shared" si="331"/>
        <v>14.020254678057874</v>
      </c>
    </row>
    <row r="1720" spans="1:12" hidden="1" x14ac:dyDescent="0.3">
      <c r="A1720" s="74">
        <v>44634</v>
      </c>
      <c r="B1720" s="78">
        <v>12.42</v>
      </c>
      <c r="C1720" s="80" t="s">
        <v>38</v>
      </c>
      <c r="D1720" s="78">
        <v>26.86</v>
      </c>
      <c r="E1720" s="85" t="s">
        <v>38</v>
      </c>
      <c r="F1720" s="78">
        <v>14.14</v>
      </c>
      <c r="G1720" s="80" t="s">
        <v>38</v>
      </c>
      <c r="H1720" s="12">
        <v>30</v>
      </c>
      <c r="I1720" s="1">
        <v>50</v>
      </c>
      <c r="J1720" s="2">
        <f t="shared" si="329"/>
        <v>13.84422499806924</v>
      </c>
      <c r="K1720" s="2">
        <f t="shared" si="330"/>
        <v>34.10467094617168</v>
      </c>
      <c r="L1720" s="2">
        <f t="shared" si="331"/>
        <v>14.038276656079853</v>
      </c>
    </row>
    <row r="1721" spans="1:12" hidden="1" x14ac:dyDescent="0.3">
      <c r="A1721" s="74">
        <v>44635</v>
      </c>
      <c r="B1721" s="78">
        <v>16.965714285714288</v>
      </c>
      <c r="C1721" s="80" t="s">
        <v>70</v>
      </c>
      <c r="D1721" s="78">
        <v>15.95380952380952</v>
      </c>
      <c r="E1721" s="85" t="s">
        <v>68</v>
      </c>
      <c r="F1721" s="78">
        <v>16.5</v>
      </c>
      <c r="G1721" s="80" t="s">
        <v>38</v>
      </c>
      <c r="H1721" s="12">
        <v>30</v>
      </c>
      <c r="I1721" s="1">
        <v>50</v>
      </c>
      <c r="J1721" s="2">
        <f t="shared" si="329"/>
        <v>13.853482622467313</v>
      </c>
      <c r="K1721" s="2">
        <f t="shared" si="330"/>
        <v>34.106865801125153</v>
      </c>
      <c r="L1721" s="2">
        <f t="shared" si="331"/>
        <v>14.040749183552382</v>
      </c>
    </row>
    <row r="1722" spans="1:12" hidden="1" x14ac:dyDescent="0.3">
      <c r="A1722" s="74">
        <v>44636</v>
      </c>
      <c r="B1722" s="78">
        <v>16.66</v>
      </c>
      <c r="C1722" s="80" t="s">
        <v>38</v>
      </c>
      <c r="D1722" s="78">
        <v>22.1</v>
      </c>
      <c r="E1722" s="85" t="s">
        <v>38</v>
      </c>
      <c r="F1722" s="78">
        <v>17.43</v>
      </c>
      <c r="G1722" s="80" t="s">
        <v>38</v>
      </c>
      <c r="H1722" s="12">
        <v>30</v>
      </c>
      <c r="I1722" s="1">
        <v>50</v>
      </c>
      <c r="J1722" s="2">
        <f t="shared" si="329"/>
        <v>13.864212959545965</v>
      </c>
      <c r="K1722" s="2">
        <f t="shared" si="330"/>
        <v>34.113101433309062</v>
      </c>
      <c r="L1722" s="2">
        <f t="shared" si="331"/>
        <v>14.053826106629305</v>
      </c>
    </row>
    <row r="1723" spans="1:12" hidden="1" x14ac:dyDescent="0.3">
      <c r="A1723" s="74">
        <v>44637</v>
      </c>
      <c r="B1723" s="78">
        <v>18.57</v>
      </c>
      <c r="C1723" s="80" t="s">
        <v>38</v>
      </c>
      <c r="D1723" s="78">
        <v>30.36</v>
      </c>
      <c r="E1723" s="85" t="s">
        <v>38</v>
      </c>
      <c r="F1723" s="78">
        <v>18.989999999999998</v>
      </c>
      <c r="G1723" s="80" t="s">
        <v>38</v>
      </c>
      <c r="H1723" s="12">
        <v>30</v>
      </c>
      <c r="I1723" s="1">
        <v>50</v>
      </c>
      <c r="J1723" s="2">
        <f t="shared" si="329"/>
        <v>13.89334217302911</v>
      </c>
      <c r="K1723" s="2">
        <f t="shared" si="330"/>
        <v>34.175687640205616</v>
      </c>
      <c r="L1723" s="2">
        <f t="shared" si="331"/>
        <v>14.081655776958977</v>
      </c>
    </row>
    <row r="1724" spans="1:12" hidden="1" x14ac:dyDescent="0.3">
      <c r="A1724" s="74">
        <v>44638</v>
      </c>
      <c r="B1724" s="78">
        <v>19.62</v>
      </c>
      <c r="C1724" s="80" t="s">
        <v>38</v>
      </c>
      <c r="D1724" s="78">
        <v>13.008636363636375</v>
      </c>
      <c r="E1724" s="85" t="s">
        <v>43</v>
      </c>
      <c r="F1724" s="78">
        <v>15.95</v>
      </c>
      <c r="G1724" s="80" t="s">
        <v>38</v>
      </c>
      <c r="H1724" s="12">
        <v>30</v>
      </c>
      <c r="I1724" s="1">
        <v>50</v>
      </c>
      <c r="J1724" s="2">
        <f t="shared" si="329"/>
        <v>13.929381498871805</v>
      </c>
      <c r="K1724" s="2">
        <f t="shared" si="330"/>
        <v>34.192407859641357</v>
      </c>
      <c r="L1724" s="2">
        <f t="shared" si="331"/>
        <v>14.105721711024909</v>
      </c>
    </row>
    <row r="1725" spans="1:12" hidden="1" x14ac:dyDescent="0.3">
      <c r="A1725" s="74">
        <v>44639</v>
      </c>
      <c r="B1725" s="78">
        <v>21.61</v>
      </c>
      <c r="C1725" s="80" t="s">
        <v>38</v>
      </c>
      <c r="D1725" s="78">
        <v>21.28</v>
      </c>
      <c r="E1725" s="85" t="s">
        <v>38</v>
      </c>
      <c r="F1725" s="78">
        <v>15.11</v>
      </c>
      <c r="G1725" s="80" t="s">
        <v>38</v>
      </c>
      <c r="H1725" s="12">
        <v>30</v>
      </c>
      <c r="I1725" s="1">
        <v>50</v>
      </c>
      <c r="J1725" s="2">
        <f t="shared" si="329"/>
        <v>13.967808465163939</v>
      </c>
      <c r="K1725" s="2">
        <f t="shared" si="330"/>
        <v>34.228873376882731</v>
      </c>
      <c r="L1725" s="2">
        <f t="shared" si="331"/>
        <v>14.124018414321609</v>
      </c>
    </row>
    <row r="1726" spans="1:12" hidden="1" x14ac:dyDescent="0.3">
      <c r="A1726" s="74">
        <v>44640</v>
      </c>
      <c r="B1726" s="78">
        <v>23.94</v>
      </c>
      <c r="C1726" s="80" t="s">
        <v>38</v>
      </c>
      <c r="D1726" s="78">
        <v>28.35</v>
      </c>
      <c r="E1726" s="85" t="s">
        <v>38</v>
      </c>
      <c r="F1726" s="78">
        <v>20.75</v>
      </c>
      <c r="G1726" s="80" t="s">
        <v>38</v>
      </c>
      <c r="H1726" s="12">
        <v>30</v>
      </c>
      <c r="I1726" s="1">
        <v>50</v>
      </c>
      <c r="J1726" s="2">
        <f t="shared" si="329"/>
        <v>14.019718577523488</v>
      </c>
      <c r="K1726" s="2">
        <f t="shared" si="330"/>
        <v>34.294965330905725</v>
      </c>
      <c r="L1726" s="2">
        <f t="shared" si="331"/>
        <v>14.16533709564029</v>
      </c>
    </row>
    <row r="1727" spans="1:12" hidden="1" x14ac:dyDescent="0.3">
      <c r="A1727" s="74">
        <v>44641</v>
      </c>
      <c r="B1727" s="78">
        <v>20.97</v>
      </c>
      <c r="C1727" s="80" t="s">
        <v>38</v>
      </c>
      <c r="D1727" s="78">
        <v>46.23</v>
      </c>
      <c r="E1727" s="85" t="s">
        <v>38</v>
      </c>
      <c r="F1727" s="78">
        <v>19.27</v>
      </c>
      <c r="G1727" s="80" t="s">
        <v>38</v>
      </c>
      <c r="H1727" s="12">
        <v>30</v>
      </c>
      <c r="I1727" s="1">
        <v>50</v>
      </c>
      <c r="J1727" s="2">
        <f t="shared" si="329"/>
        <v>14.061656779770681</v>
      </c>
      <c r="K1727" s="2">
        <f t="shared" si="330"/>
        <v>34.408557284928705</v>
      </c>
      <c r="L1727" s="2">
        <f t="shared" si="331"/>
        <v>14.200419513222709</v>
      </c>
    </row>
    <row r="1728" spans="1:12" hidden="1" x14ac:dyDescent="0.3">
      <c r="A1728" s="74">
        <v>44642</v>
      </c>
      <c r="B1728" s="78">
        <v>14.05</v>
      </c>
      <c r="C1728" s="80" t="s">
        <v>38</v>
      </c>
      <c r="D1728" s="78">
        <v>69.946249999999935</v>
      </c>
      <c r="E1728" s="85" t="s">
        <v>75</v>
      </c>
      <c r="F1728" s="78">
        <v>19.149999999999999</v>
      </c>
      <c r="G1728" s="80" t="s">
        <v>38</v>
      </c>
      <c r="H1728" s="12">
        <v>30</v>
      </c>
      <c r="I1728" s="1">
        <v>50</v>
      </c>
      <c r="J1728" s="2">
        <f t="shared" si="329"/>
        <v>14.085364644939219</v>
      </c>
      <c r="K1728" s="2">
        <f t="shared" si="330"/>
        <v>34.588747658491926</v>
      </c>
      <c r="L1728" s="2">
        <f t="shared" si="331"/>
        <v>14.237370062673257</v>
      </c>
    </row>
    <row r="1729" spans="1:12" hidden="1" x14ac:dyDescent="0.3">
      <c r="A1729" s="74">
        <v>44643</v>
      </c>
      <c r="B1729" s="78">
        <v>20.38</v>
      </c>
      <c r="C1729" s="80" t="s">
        <v>38</v>
      </c>
      <c r="D1729" s="78" t="s">
        <v>38</v>
      </c>
      <c r="E1729" s="85" t="s">
        <v>41</v>
      </c>
      <c r="F1729" s="78">
        <v>27.89</v>
      </c>
      <c r="G1729" s="80" t="s">
        <v>38</v>
      </c>
      <c r="H1729" s="12">
        <v>30</v>
      </c>
      <c r="I1729" s="1">
        <v>50</v>
      </c>
      <c r="J1729" s="2">
        <f t="shared" si="329"/>
        <v>14.126544420220119</v>
      </c>
      <c r="K1729" s="2">
        <f t="shared" si="330"/>
        <v>34.679752694971725</v>
      </c>
      <c r="L1729" s="2">
        <f t="shared" si="331"/>
        <v>14.297864568167764</v>
      </c>
    </row>
    <row r="1730" spans="1:12" hidden="1" x14ac:dyDescent="0.3">
      <c r="A1730" s="74">
        <v>44644</v>
      </c>
      <c r="B1730" s="78">
        <v>13.84</v>
      </c>
      <c r="C1730" s="80" t="s">
        <v>38</v>
      </c>
      <c r="D1730" s="78">
        <v>10.7</v>
      </c>
      <c r="E1730" s="85" t="s">
        <v>38</v>
      </c>
      <c r="F1730" s="78">
        <v>9.48</v>
      </c>
      <c r="G1730" s="80" t="s">
        <v>38</v>
      </c>
      <c r="H1730" s="12">
        <v>30</v>
      </c>
      <c r="I1730" s="1">
        <v>50</v>
      </c>
      <c r="J1730" s="2">
        <f t="shared" si="329"/>
        <v>14.148538802242591</v>
      </c>
      <c r="K1730" s="2">
        <f t="shared" si="330"/>
        <v>34.663700821772878</v>
      </c>
      <c r="L1730" s="2">
        <f t="shared" si="331"/>
        <v>14.307205227508422</v>
      </c>
    </row>
    <row r="1731" spans="1:12" hidden="1" x14ac:dyDescent="0.3">
      <c r="A1731" s="74">
        <v>44645</v>
      </c>
      <c r="B1731" s="78">
        <v>13.29</v>
      </c>
      <c r="C1731" s="80" t="s">
        <v>38</v>
      </c>
      <c r="D1731" s="78">
        <v>19.600000000000001</v>
      </c>
      <c r="E1731" s="85" t="s">
        <v>38</v>
      </c>
      <c r="F1731" s="78">
        <v>14.6</v>
      </c>
      <c r="G1731" s="80" t="s">
        <v>38</v>
      </c>
      <c r="H1731" s="12">
        <v>30</v>
      </c>
      <c r="I1731" s="1">
        <v>50</v>
      </c>
      <c r="J1731" s="2">
        <f t="shared" si="329"/>
        <v>14.160168015725738</v>
      </c>
      <c r="K1731" s="2">
        <f t="shared" si="330"/>
        <v>34.650761340504872</v>
      </c>
      <c r="L1731" s="2">
        <f t="shared" si="331"/>
        <v>14.314787645090844</v>
      </c>
    </row>
    <row r="1732" spans="1:12" hidden="1" x14ac:dyDescent="0.3">
      <c r="A1732" s="74">
        <v>44646</v>
      </c>
      <c r="B1732" s="78">
        <v>13.39</v>
      </c>
      <c r="C1732" s="80" t="s">
        <v>38</v>
      </c>
      <c r="D1732" s="78">
        <v>10.42</v>
      </c>
      <c r="E1732" s="85" t="s">
        <v>38</v>
      </c>
      <c r="F1732" s="78">
        <v>11.123043478260875</v>
      </c>
      <c r="G1732" s="80" t="s">
        <v>42</v>
      </c>
      <c r="H1732" s="12">
        <v>30</v>
      </c>
      <c r="I1732" s="1">
        <v>50</v>
      </c>
      <c r="J1732" s="2">
        <f t="shared" si="329"/>
        <v>14.169381498871807</v>
      </c>
      <c r="K1732" s="2">
        <f t="shared" si="330"/>
        <v>34.626352118602853</v>
      </c>
      <c r="L1732" s="2">
        <f t="shared" si="331"/>
        <v>14.316581720580571</v>
      </c>
    </row>
    <row r="1733" spans="1:12" hidden="1" x14ac:dyDescent="0.3">
      <c r="A1733" s="74">
        <v>44647</v>
      </c>
      <c r="B1733" s="78">
        <v>18.649999999999999</v>
      </c>
      <c r="C1733" s="80" t="s">
        <v>38</v>
      </c>
      <c r="D1733" s="78">
        <v>11.54</v>
      </c>
      <c r="E1733" s="85" t="s">
        <v>38</v>
      </c>
      <c r="F1733" s="78">
        <v>11.67</v>
      </c>
      <c r="G1733" s="80" t="s">
        <v>38</v>
      </c>
      <c r="H1733" s="12">
        <v>30</v>
      </c>
      <c r="I1733" s="1">
        <v>50</v>
      </c>
      <c r="J1733" s="2">
        <f t="shared" si="329"/>
        <v>14.189690487635851</v>
      </c>
      <c r="K1733" s="2">
        <f t="shared" si="330"/>
        <v>34.605574020620146</v>
      </c>
      <c r="L1733" s="2">
        <f t="shared" si="331"/>
        <v>14.309438863437716</v>
      </c>
    </row>
    <row r="1734" spans="1:12" hidden="1" x14ac:dyDescent="0.3">
      <c r="A1734" s="74">
        <v>44648</v>
      </c>
      <c r="B1734" s="78">
        <v>12.33</v>
      </c>
      <c r="C1734" s="80" t="s">
        <v>38</v>
      </c>
      <c r="D1734" s="78">
        <v>20.89</v>
      </c>
      <c r="E1734" s="85" t="s">
        <v>38</v>
      </c>
      <c r="F1734" s="78">
        <v>13.64</v>
      </c>
      <c r="G1734" s="80" t="s">
        <v>38</v>
      </c>
      <c r="H1734" s="12">
        <v>30</v>
      </c>
      <c r="I1734" s="1">
        <v>50</v>
      </c>
      <c r="J1734" s="2">
        <f t="shared" si="329"/>
        <v>14.187246667411133</v>
      </c>
      <c r="K1734" s="2">
        <f t="shared" si="330"/>
        <v>34.601481801599974</v>
      </c>
      <c r="L1734" s="2">
        <f t="shared" si="331"/>
        <v>14.308642160141009</v>
      </c>
    </row>
    <row r="1735" spans="1:12" hidden="1" x14ac:dyDescent="0.3">
      <c r="A1735" s="74">
        <v>44649</v>
      </c>
      <c r="B1735" s="78">
        <v>11.17</v>
      </c>
      <c r="C1735" s="80" t="s">
        <v>38</v>
      </c>
      <c r="D1735" s="78" t="s">
        <v>38</v>
      </c>
      <c r="E1735" s="85" t="s">
        <v>41</v>
      </c>
      <c r="F1735" s="78">
        <v>10.52</v>
      </c>
      <c r="G1735" s="80" t="s">
        <v>38</v>
      </c>
      <c r="H1735" s="12">
        <v>30</v>
      </c>
      <c r="I1735" s="1">
        <v>50</v>
      </c>
      <c r="J1735" s="2">
        <f t="shared" si="329"/>
        <v>14.172836555051582</v>
      </c>
      <c r="K1735" s="2">
        <f t="shared" si="330"/>
        <v>34.631052558252001</v>
      </c>
      <c r="L1735" s="2">
        <f t="shared" si="331"/>
        <v>14.294191610690461</v>
      </c>
    </row>
    <row r="1736" spans="1:12" hidden="1" x14ac:dyDescent="0.3">
      <c r="A1736" s="74">
        <v>44650</v>
      </c>
      <c r="B1736" s="78">
        <v>23.31</v>
      </c>
      <c r="C1736" s="80" t="s">
        <v>38</v>
      </c>
      <c r="D1736" s="78">
        <v>15.507083333333334</v>
      </c>
      <c r="E1736" s="85" t="s">
        <v>76</v>
      </c>
      <c r="F1736" s="78">
        <v>14.69</v>
      </c>
      <c r="G1736" s="80" t="s">
        <v>38</v>
      </c>
      <c r="H1736" s="12">
        <v>30</v>
      </c>
      <c r="I1736" s="1">
        <v>50</v>
      </c>
      <c r="J1736" s="2">
        <f t="shared" si="329"/>
        <v>14.193426442692033</v>
      </c>
      <c r="K1736" s="2">
        <f t="shared" si="330"/>
        <v>34.629049908926376</v>
      </c>
      <c r="L1736" s="2">
        <f t="shared" si="331"/>
        <v>14.289741061239916</v>
      </c>
    </row>
    <row r="1737" spans="1:12" hidden="1" x14ac:dyDescent="0.3">
      <c r="A1737" s="74">
        <v>44651</v>
      </c>
      <c r="B1737" s="78">
        <v>22.79</v>
      </c>
      <c r="C1737" s="80" t="s">
        <v>38</v>
      </c>
      <c r="D1737" s="78">
        <v>15.09</v>
      </c>
      <c r="E1737" s="85" t="s">
        <v>38</v>
      </c>
      <c r="F1737" s="78">
        <v>12.74</v>
      </c>
      <c r="G1737" s="80" t="s">
        <v>38</v>
      </c>
      <c r="H1737" s="12">
        <v>30</v>
      </c>
      <c r="I1737" s="1">
        <v>50</v>
      </c>
      <c r="J1737" s="2">
        <f t="shared" si="329"/>
        <v>14.213903970781919</v>
      </c>
      <c r="K1737" s="2">
        <f t="shared" si="330"/>
        <v>34.602604822221174</v>
      </c>
      <c r="L1737" s="2">
        <f t="shared" si="331"/>
        <v>14.287158643657497</v>
      </c>
    </row>
    <row r="1738" spans="1:12" hidden="1" x14ac:dyDescent="0.3">
      <c r="A1738" s="74">
        <v>44652</v>
      </c>
      <c r="B1738" s="78">
        <v>18.440000000000001</v>
      </c>
      <c r="C1738" s="80" t="s">
        <v>38</v>
      </c>
      <c r="D1738" s="78">
        <v>13.6</v>
      </c>
      <c r="E1738" s="85" t="s">
        <v>38</v>
      </c>
      <c r="F1738" s="78">
        <v>12</v>
      </c>
      <c r="G1738" s="80" t="s">
        <v>38</v>
      </c>
      <c r="H1738" s="12">
        <v>30</v>
      </c>
      <c r="I1738" s="1">
        <v>50</v>
      </c>
      <c r="J1738" s="2">
        <f t="shared" ref="J1738:J1767" si="332">AVERAGE(B1374:B1738)</f>
        <v>14.225842173029109</v>
      </c>
      <c r="K1738" s="2">
        <f t="shared" ref="K1738:K1767" si="333">AVERAGE(D1374:D1738)</f>
        <v>34.595841816440824</v>
      </c>
      <c r="L1738" s="2">
        <f t="shared" ref="L1738:L1767" si="334">AVERAGE(F1374:F1738)</f>
        <v>14.285675127173979</v>
      </c>
    </row>
    <row r="1739" spans="1:12" hidden="1" x14ac:dyDescent="0.3">
      <c r="A1739" s="74">
        <v>44653</v>
      </c>
      <c r="B1739" s="78">
        <v>9.3699999999999992</v>
      </c>
      <c r="C1739" s="80" t="s">
        <v>38</v>
      </c>
      <c r="D1739" s="78">
        <v>49.83</v>
      </c>
      <c r="E1739" s="85" t="s">
        <v>38</v>
      </c>
      <c r="F1739" s="78">
        <v>14.47</v>
      </c>
      <c r="G1739" s="80" t="s">
        <v>38</v>
      </c>
      <c r="H1739" s="12">
        <v>30</v>
      </c>
      <c r="I1739" s="1">
        <v>50</v>
      </c>
      <c r="J1739" s="2">
        <f t="shared" si="332"/>
        <v>14.228145543815625</v>
      </c>
      <c r="K1739" s="2">
        <f t="shared" si="333"/>
        <v>34.705032567885915</v>
      </c>
      <c r="L1739" s="2">
        <f t="shared" si="334"/>
        <v>14.297405896404751</v>
      </c>
    </row>
    <row r="1740" spans="1:12" hidden="1" x14ac:dyDescent="0.3">
      <c r="A1740" s="74">
        <v>44654</v>
      </c>
      <c r="B1740" s="78">
        <v>9.35</v>
      </c>
      <c r="C1740" s="80" t="s">
        <v>38</v>
      </c>
      <c r="D1740" s="78">
        <v>68.849999999999994</v>
      </c>
      <c r="E1740" s="85" t="s">
        <v>38</v>
      </c>
      <c r="F1740" s="78">
        <v>12.06</v>
      </c>
      <c r="G1740" s="80" t="s">
        <v>38</v>
      </c>
      <c r="H1740" s="12">
        <v>30</v>
      </c>
      <c r="I1740" s="1">
        <v>50</v>
      </c>
      <c r="J1740" s="2">
        <f t="shared" si="332"/>
        <v>14.225505094377425</v>
      </c>
      <c r="K1740" s="2">
        <f t="shared" si="333"/>
        <v>34.869945862683601</v>
      </c>
      <c r="L1740" s="2">
        <f t="shared" si="334"/>
        <v>14.303477324976178</v>
      </c>
    </row>
    <row r="1741" spans="1:12" hidden="1" x14ac:dyDescent="0.3">
      <c r="A1741" s="74">
        <v>44655</v>
      </c>
      <c r="B1741" s="78">
        <v>9.89</v>
      </c>
      <c r="C1741" s="80" t="s">
        <v>38</v>
      </c>
      <c r="D1741" s="78">
        <v>94.86</v>
      </c>
      <c r="E1741" s="85" t="s">
        <v>38</v>
      </c>
      <c r="F1741" s="78">
        <v>15.37</v>
      </c>
      <c r="G1741" s="80" t="s">
        <v>38</v>
      </c>
      <c r="H1741" s="12">
        <v>30</v>
      </c>
      <c r="I1741" s="1">
        <v>50</v>
      </c>
      <c r="J1741" s="2">
        <f t="shared" si="332"/>
        <v>14.226600599995402</v>
      </c>
      <c r="K1741" s="2">
        <f t="shared" si="333"/>
        <v>35.098327365573773</v>
      </c>
      <c r="L1741" s="2">
        <f t="shared" si="334"/>
        <v>14.319960841459695</v>
      </c>
    </row>
    <row r="1742" spans="1:12" hidden="1" x14ac:dyDescent="0.3">
      <c r="A1742" s="74">
        <v>44656</v>
      </c>
      <c r="B1742" s="78">
        <v>18.75</v>
      </c>
      <c r="C1742" s="80" t="s">
        <v>38</v>
      </c>
      <c r="D1742" s="78">
        <v>46</v>
      </c>
      <c r="E1742" s="85" t="s">
        <v>38</v>
      </c>
      <c r="F1742" s="78">
        <v>22.17</v>
      </c>
      <c r="G1742" s="80" t="s">
        <v>38</v>
      </c>
      <c r="H1742" s="12">
        <v>30</v>
      </c>
      <c r="I1742" s="1">
        <v>50</v>
      </c>
      <c r="J1742" s="2">
        <f t="shared" si="332"/>
        <v>14.227078128085292</v>
      </c>
      <c r="K1742" s="2">
        <f t="shared" si="333"/>
        <v>35.179425631469726</v>
      </c>
      <c r="L1742" s="2">
        <f t="shared" si="334"/>
        <v>14.330263039261894</v>
      </c>
    </row>
    <row r="1743" spans="1:12" hidden="1" x14ac:dyDescent="0.3">
      <c r="A1743" s="74">
        <v>44657</v>
      </c>
      <c r="B1743" s="78">
        <v>21.83</v>
      </c>
      <c r="C1743" s="80" t="s">
        <v>38</v>
      </c>
      <c r="D1743" s="78">
        <v>23.9</v>
      </c>
      <c r="E1743" s="85" t="s">
        <v>38</v>
      </c>
      <c r="F1743" s="78">
        <v>20.25</v>
      </c>
      <c r="G1743" s="80" t="s">
        <v>38</v>
      </c>
      <c r="H1743" s="12">
        <v>30</v>
      </c>
      <c r="I1743" s="1">
        <v>50</v>
      </c>
      <c r="J1743" s="2">
        <f t="shared" si="332"/>
        <v>14.217387116849338</v>
      </c>
      <c r="K1743" s="2">
        <f t="shared" si="333"/>
        <v>35.216217538984175</v>
      </c>
      <c r="L1743" s="2">
        <f t="shared" si="334"/>
        <v>14.351636665635519</v>
      </c>
    </row>
    <row r="1744" spans="1:12" hidden="1" x14ac:dyDescent="0.3">
      <c r="A1744" s="74">
        <v>44658</v>
      </c>
      <c r="B1744" s="78">
        <v>13.565217391304339</v>
      </c>
      <c r="C1744" s="80" t="s">
        <v>78</v>
      </c>
      <c r="D1744" s="78">
        <v>13.91</v>
      </c>
      <c r="E1744" s="85" t="s">
        <v>38</v>
      </c>
      <c r="F1744" s="78">
        <v>13.3436888888889</v>
      </c>
      <c r="G1744" s="80" t="s">
        <v>83</v>
      </c>
      <c r="H1744" s="12">
        <v>30</v>
      </c>
      <c r="I1744" s="1">
        <v>50</v>
      </c>
      <c r="J1744" s="2">
        <f t="shared" si="332"/>
        <v>14.181760001127621</v>
      </c>
      <c r="K1744" s="2">
        <f t="shared" si="333"/>
        <v>35.227691527423488</v>
      </c>
      <c r="L1744" s="2">
        <f t="shared" si="334"/>
        <v>14.361866580165435</v>
      </c>
    </row>
    <row r="1745" spans="1:12" hidden="1" x14ac:dyDescent="0.3">
      <c r="A1745" s="74">
        <v>44659</v>
      </c>
      <c r="B1745" s="78">
        <v>10.220000000000001</v>
      </c>
      <c r="C1745" s="80" t="s">
        <v>38</v>
      </c>
      <c r="D1745" s="78">
        <v>11.43</v>
      </c>
      <c r="E1745" s="85" t="s">
        <v>38</v>
      </c>
      <c r="F1745" s="78" t="s">
        <v>38</v>
      </c>
      <c r="G1745" s="80" t="s">
        <v>41</v>
      </c>
      <c r="H1745" s="12">
        <v>30</v>
      </c>
      <c r="I1745" s="1">
        <v>50</v>
      </c>
      <c r="J1745" s="2">
        <f t="shared" si="332"/>
        <v>14.16341730449841</v>
      </c>
      <c r="K1745" s="2">
        <f t="shared" si="333"/>
        <v>35.246506556325222</v>
      </c>
      <c r="L1745" s="2">
        <f t="shared" si="334"/>
        <v>14.394488802149359</v>
      </c>
    </row>
    <row r="1746" spans="1:12" hidden="1" x14ac:dyDescent="0.3">
      <c r="A1746" s="74">
        <v>44660</v>
      </c>
      <c r="B1746" s="78">
        <v>11.79</v>
      </c>
      <c r="C1746" s="80" t="s">
        <v>38</v>
      </c>
      <c r="D1746" s="78">
        <v>9.75</v>
      </c>
      <c r="E1746" s="85" t="s">
        <v>38</v>
      </c>
      <c r="F1746" s="78" t="s">
        <v>38</v>
      </c>
      <c r="G1746" s="80" t="s">
        <v>41</v>
      </c>
      <c r="H1746" s="12">
        <v>30</v>
      </c>
      <c r="I1746" s="1">
        <v>50</v>
      </c>
      <c r="J1746" s="2">
        <f t="shared" si="332"/>
        <v>14.162686967419756</v>
      </c>
      <c r="K1746" s="2">
        <f t="shared" si="333"/>
        <v>35.167229099677819</v>
      </c>
      <c r="L1746" s="2">
        <f t="shared" si="334"/>
        <v>14.404611699392868</v>
      </c>
    </row>
    <row r="1747" spans="1:12" hidden="1" x14ac:dyDescent="0.3">
      <c r="A1747" s="74">
        <v>44661</v>
      </c>
      <c r="B1747" s="78">
        <v>24.11</v>
      </c>
      <c r="C1747" s="80" t="s">
        <v>38</v>
      </c>
      <c r="D1747" s="78">
        <v>16.3</v>
      </c>
      <c r="E1747" s="85" t="s">
        <v>38</v>
      </c>
      <c r="F1747" s="78">
        <v>13.87368421052633</v>
      </c>
      <c r="G1747" s="80" t="s">
        <v>84</v>
      </c>
      <c r="H1747" s="12">
        <v>30</v>
      </c>
      <c r="I1747" s="1">
        <v>50</v>
      </c>
      <c r="J1747" s="2">
        <f t="shared" si="332"/>
        <v>14.183585843824247</v>
      </c>
      <c r="K1747" s="2">
        <f t="shared" si="333"/>
        <v>35.146622163261632</v>
      </c>
      <c r="L1747" s="2">
        <f t="shared" si="334"/>
        <v>14.4035997773225</v>
      </c>
    </row>
    <row r="1748" spans="1:12" hidden="1" x14ac:dyDescent="0.3">
      <c r="A1748" s="74">
        <v>44662</v>
      </c>
      <c r="B1748" s="78">
        <v>13.1</v>
      </c>
      <c r="C1748" s="80" t="s">
        <v>38</v>
      </c>
      <c r="D1748" s="78">
        <v>44.71</v>
      </c>
      <c r="E1748" s="85" t="s">
        <v>38</v>
      </c>
      <c r="F1748" s="78" t="s">
        <v>38</v>
      </c>
      <c r="G1748" s="80" t="s">
        <v>41</v>
      </c>
      <c r="H1748" s="12">
        <v>30</v>
      </c>
      <c r="I1748" s="1">
        <v>50</v>
      </c>
      <c r="J1748" s="2">
        <f t="shared" si="332"/>
        <v>14.178642023599529</v>
      </c>
      <c r="K1748" s="2">
        <f t="shared" si="333"/>
        <v>35.205466093897471</v>
      </c>
      <c r="L1748" s="2">
        <f t="shared" si="334"/>
        <v>14.402640219918963</v>
      </c>
    </row>
    <row r="1749" spans="1:12" hidden="1" x14ac:dyDescent="0.3">
      <c r="A1749" s="74">
        <v>44663</v>
      </c>
      <c r="B1749" s="78">
        <v>20.88</v>
      </c>
      <c r="C1749" s="80" t="s">
        <v>38</v>
      </c>
      <c r="D1749" s="78">
        <v>18.52</v>
      </c>
      <c r="E1749" s="85" t="s">
        <v>38</v>
      </c>
      <c r="F1749" s="78">
        <v>18.346842105263175</v>
      </c>
      <c r="G1749" s="80" t="s">
        <v>84</v>
      </c>
      <c r="H1749" s="12">
        <v>30</v>
      </c>
      <c r="I1749" s="1">
        <v>50</v>
      </c>
      <c r="J1749" s="2">
        <f t="shared" si="332"/>
        <v>14.190608315734359</v>
      </c>
      <c r="K1749" s="2">
        <f t="shared" si="333"/>
        <v>35.141708868463944</v>
      </c>
      <c r="L1749" s="2">
        <f t="shared" si="334"/>
        <v>14.421495738216088</v>
      </c>
    </row>
    <row r="1750" spans="1:12" hidden="1" x14ac:dyDescent="0.3">
      <c r="A1750" s="74">
        <v>44664</v>
      </c>
      <c r="B1750" s="78">
        <v>18.010000000000002</v>
      </c>
      <c r="C1750" s="80" t="s">
        <v>38</v>
      </c>
      <c r="D1750" s="78">
        <v>13.83</v>
      </c>
      <c r="E1750" s="85" t="s">
        <v>38</v>
      </c>
      <c r="F1750" s="78">
        <v>13.21</v>
      </c>
      <c r="G1750" s="80" t="s">
        <v>38</v>
      </c>
      <c r="H1750" s="12">
        <v>30</v>
      </c>
      <c r="I1750" s="1">
        <v>50</v>
      </c>
      <c r="J1750" s="2">
        <f t="shared" si="332"/>
        <v>14.193810562925371</v>
      </c>
      <c r="K1750" s="2">
        <f t="shared" si="333"/>
        <v>35.123558579446602</v>
      </c>
      <c r="L1750" s="2">
        <f t="shared" si="334"/>
        <v>14.430830918271489</v>
      </c>
    </row>
    <row r="1751" spans="1:12" hidden="1" x14ac:dyDescent="0.3">
      <c r="A1751" s="74">
        <v>44665</v>
      </c>
      <c r="B1751" s="78">
        <v>17.239999999999998</v>
      </c>
      <c r="C1751" s="80" t="s">
        <v>38</v>
      </c>
      <c r="D1751" s="78">
        <v>13.04</v>
      </c>
      <c r="E1751" s="85" t="s">
        <v>38</v>
      </c>
      <c r="F1751" s="78">
        <v>9.41</v>
      </c>
      <c r="G1751" s="80" t="s">
        <v>38</v>
      </c>
      <c r="H1751" s="12">
        <v>30</v>
      </c>
      <c r="I1751" s="1">
        <v>50</v>
      </c>
      <c r="J1751" s="2">
        <f t="shared" si="332"/>
        <v>14.194597079779303</v>
      </c>
      <c r="K1751" s="2">
        <f t="shared" si="333"/>
        <v>34.882604822221175</v>
      </c>
      <c r="L1751" s="2">
        <f t="shared" si="334"/>
        <v>14.409944491678692</v>
      </c>
    </row>
    <row r="1752" spans="1:12" hidden="1" x14ac:dyDescent="0.3">
      <c r="A1752" s="74">
        <v>44666</v>
      </c>
      <c r="B1752" s="78">
        <v>13.69</v>
      </c>
      <c r="C1752" s="80" t="s">
        <v>38</v>
      </c>
      <c r="D1752" s="78">
        <v>32.1</v>
      </c>
      <c r="E1752" s="85" t="s">
        <v>38</v>
      </c>
      <c r="F1752" s="78">
        <v>6.74</v>
      </c>
      <c r="G1752" s="80" t="s">
        <v>38</v>
      </c>
      <c r="H1752" s="12">
        <v>30</v>
      </c>
      <c r="I1752" s="1">
        <v>50</v>
      </c>
      <c r="J1752" s="2">
        <f t="shared" si="332"/>
        <v>14.18243415843099</v>
      </c>
      <c r="K1752" s="2">
        <f t="shared" si="333"/>
        <v>34.768327365573775</v>
      </c>
      <c r="L1752" s="2">
        <f t="shared" si="334"/>
        <v>14.340498508299188</v>
      </c>
    </row>
    <row r="1753" spans="1:12" hidden="1" x14ac:dyDescent="0.3">
      <c r="A1753" s="74">
        <v>44667</v>
      </c>
      <c r="B1753" s="78">
        <v>11.03</v>
      </c>
      <c r="C1753" s="80" t="s">
        <v>38</v>
      </c>
      <c r="D1753" s="78">
        <v>20.78</v>
      </c>
      <c r="E1753" s="85" t="s">
        <v>38</v>
      </c>
      <c r="F1753" s="78">
        <v>8.42</v>
      </c>
      <c r="G1753" s="80" t="s">
        <v>38</v>
      </c>
      <c r="H1753" s="12">
        <v>30</v>
      </c>
      <c r="I1753" s="1">
        <v>50</v>
      </c>
      <c r="J1753" s="2">
        <f t="shared" si="332"/>
        <v>14.142995956183796</v>
      </c>
      <c r="K1753" s="2">
        <f t="shared" si="333"/>
        <v>34.680494995631577</v>
      </c>
      <c r="L1753" s="2">
        <f t="shared" si="334"/>
        <v>14.289639782537414</v>
      </c>
    </row>
    <row r="1754" spans="1:12" hidden="1" x14ac:dyDescent="0.3">
      <c r="A1754" s="74">
        <v>44668</v>
      </c>
      <c r="B1754" s="78">
        <v>9.6</v>
      </c>
      <c r="C1754" s="80" t="s">
        <v>38</v>
      </c>
      <c r="D1754" s="78">
        <v>26.24</v>
      </c>
      <c r="E1754" s="85" t="s">
        <v>38</v>
      </c>
      <c r="F1754" s="78">
        <v>9.81</v>
      </c>
      <c r="G1754" s="80" t="s">
        <v>38</v>
      </c>
      <c r="H1754" s="12">
        <v>30</v>
      </c>
      <c r="I1754" s="1">
        <v>50</v>
      </c>
      <c r="J1754" s="2">
        <f t="shared" si="332"/>
        <v>14.135383596633234</v>
      </c>
      <c r="K1754" s="2">
        <f t="shared" si="333"/>
        <v>34.727691527423488</v>
      </c>
      <c r="L1754" s="2">
        <f t="shared" si="334"/>
        <v>14.287950031844895</v>
      </c>
    </row>
    <row r="1755" spans="1:12" hidden="1" x14ac:dyDescent="0.3">
      <c r="A1755" s="74">
        <v>44669</v>
      </c>
      <c r="B1755" s="78">
        <v>11.07</v>
      </c>
      <c r="C1755" s="80" t="s">
        <v>38</v>
      </c>
      <c r="D1755" s="78">
        <v>36.5</v>
      </c>
      <c r="E1755" s="85" t="s">
        <v>38</v>
      </c>
      <c r="F1755" s="78">
        <v>10.210000000000001</v>
      </c>
      <c r="G1755" s="80" t="s">
        <v>38</v>
      </c>
      <c r="H1755" s="12">
        <v>30</v>
      </c>
      <c r="I1755" s="1">
        <v>50</v>
      </c>
      <c r="J1755" s="2">
        <f t="shared" si="332"/>
        <v>14.137068989891661</v>
      </c>
      <c r="K1755" s="2">
        <f t="shared" si="333"/>
        <v>34.799223319330999</v>
      </c>
      <c r="L1755" s="2">
        <f t="shared" si="334"/>
        <v>14.288282441817193</v>
      </c>
    </row>
    <row r="1756" spans="1:12" hidden="1" x14ac:dyDescent="0.3">
      <c r="A1756" s="74">
        <v>44670</v>
      </c>
      <c r="B1756" s="78">
        <v>10.000454545454545</v>
      </c>
      <c r="C1756" s="80" t="s">
        <v>79</v>
      </c>
      <c r="D1756" s="78">
        <v>78.966666666666754</v>
      </c>
      <c r="E1756" s="85" t="s">
        <v>77</v>
      </c>
      <c r="F1756" s="78">
        <v>14.85</v>
      </c>
      <c r="G1756" s="80" t="s">
        <v>38</v>
      </c>
      <c r="H1756" s="12">
        <v>30</v>
      </c>
      <c r="I1756" s="1">
        <v>50</v>
      </c>
      <c r="J1756" s="2">
        <f t="shared" si="332"/>
        <v>14.134092738614848</v>
      </c>
      <c r="K1756" s="2">
        <f t="shared" si="333"/>
        <v>34.92641021721154</v>
      </c>
      <c r="L1756" s="2">
        <f t="shared" si="334"/>
        <v>14.29781152768977</v>
      </c>
    </row>
    <row r="1757" spans="1:12" hidden="1" x14ac:dyDescent="0.3">
      <c r="A1757" s="74">
        <v>44671</v>
      </c>
      <c r="B1757" s="78">
        <v>4.826842105263168</v>
      </c>
      <c r="C1757" s="80" t="s">
        <v>80</v>
      </c>
      <c r="D1757" s="78">
        <v>49.73</v>
      </c>
      <c r="E1757" s="85" t="s">
        <v>38</v>
      </c>
      <c r="F1757" s="78">
        <v>6.81</v>
      </c>
      <c r="G1757" s="80" t="s">
        <v>38</v>
      </c>
      <c r="H1757" s="12">
        <v>30</v>
      </c>
      <c r="I1757" s="1">
        <v>50</v>
      </c>
      <c r="J1757" s="2">
        <f t="shared" si="332"/>
        <v>14.113016452393678</v>
      </c>
      <c r="K1757" s="2">
        <f t="shared" si="333"/>
        <v>34.909676113165297</v>
      </c>
      <c r="L1757" s="2">
        <f t="shared" si="334"/>
        <v>14.28185584901941</v>
      </c>
    </row>
    <row r="1758" spans="1:12" hidden="1" x14ac:dyDescent="0.3">
      <c r="A1758" s="74">
        <v>44672</v>
      </c>
      <c r="B1758" s="78">
        <v>8.7930434782608771</v>
      </c>
      <c r="C1758" s="80" t="s">
        <v>78</v>
      </c>
      <c r="D1758" s="78">
        <v>30.01</v>
      </c>
      <c r="E1758" s="85" t="s">
        <v>38</v>
      </c>
      <c r="F1758" s="78">
        <v>11.3</v>
      </c>
      <c r="G1758" s="80" t="s">
        <v>38</v>
      </c>
      <c r="H1758" s="12">
        <v>30</v>
      </c>
      <c r="I1758" s="1">
        <v>50</v>
      </c>
      <c r="J1758" s="2">
        <f t="shared" si="332"/>
        <v>14.093418259916881</v>
      </c>
      <c r="K1758" s="2">
        <f t="shared" si="333"/>
        <v>34.898202124725998</v>
      </c>
      <c r="L1758" s="2">
        <f t="shared" si="334"/>
        <v>14.267950031844896</v>
      </c>
    </row>
    <row r="1759" spans="1:12" hidden="1" x14ac:dyDescent="0.3">
      <c r="A1759" s="74">
        <v>44673</v>
      </c>
      <c r="B1759" s="78">
        <v>13.33</v>
      </c>
      <c r="C1759" s="80" t="s">
        <v>38</v>
      </c>
      <c r="D1759" s="78">
        <v>8.7799999999999994</v>
      </c>
      <c r="E1759" s="85" t="s">
        <v>38</v>
      </c>
      <c r="F1759" s="78">
        <v>10.74</v>
      </c>
      <c r="G1759" s="80" t="s">
        <v>38</v>
      </c>
      <c r="H1759" s="12">
        <v>30</v>
      </c>
      <c r="I1759" s="1">
        <v>50</v>
      </c>
      <c r="J1759" s="2">
        <f t="shared" si="332"/>
        <v>14.095159832950587</v>
      </c>
      <c r="K1759" s="2">
        <f t="shared" si="333"/>
        <v>34.758895766344494</v>
      </c>
      <c r="L1759" s="2">
        <f t="shared" si="334"/>
        <v>14.255927871180075</v>
      </c>
    </row>
    <row r="1760" spans="1:12" hidden="1" x14ac:dyDescent="0.3">
      <c r="A1760" s="74">
        <v>44674</v>
      </c>
      <c r="B1760" s="78" t="s">
        <v>38</v>
      </c>
      <c r="C1760" s="80" t="s">
        <v>41</v>
      </c>
      <c r="D1760" s="78">
        <v>14.77</v>
      </c>
      <c r="E1760" s="85" t="s">
        <v>38</v>
      </c>
      <c r="F1760" s="78">
        <v>12.51</v>
      </c>
      <c r="G1760" s="80" t="s">
        <v>38</v>
      </c>
      <c r="H1760" s="12">
        <v>30</v>
      </c>
      <c r="I1760" s="1">
        <v>50</v>
      </c>
      <c r="J1760" s="2">
        <f t="shared" si="332"/>
        <v>14.091822255015238</v>
      </c>
      <c r="K1760" s="2">
        <f t="shared" si="333"/>
        <v>34.633028714321377</v>
      </c>
      <c r="L1760" s="2">
        <f t="shared" si="334"/>
        <v>14.240914020764563</v>
      </c>
    </row>
    <row r="1761" spans="1:12" hidden="1" x14ac:dyDescent="0.3">
      <c r="A1761" s="74">
        <v>44675</v>
      </c>
      <c r="B1761" s="78">
        <v>9.536086956521741</v>
      </c>
      <c r="C1761" s="80" t="s">
        <v>78</v>
      </c>
      <c r="D1761" s="78">
        <v>6.63</v>
      </c>
      <c r="E1761" s="85" t="s">
        <v>38</v>
      </c>
      <c r="F1761" s="78">
        <v>9.31</v>
      </c>
      <c r="G1761" s="80" t="s">
        <v>38</v>
      </c>
      <c r="H1761" s="12">
        <v>30</v>
      </c>
      <c r="I1761" s="1">
        <v>50</v>
      </c>
      <c r="J1761" s="2">
        <f t="shared" si="332"/>
        <v>14.050064753484312</v>
      </c>
      <c r="K1761" s="2">
        <f t="shared" si="333"/>
        <v>34.588751257673977</v>
      </c>
      <c r="L1761" s="2">
        <f t="shared" si="334"/>
        <v>14.217673023534651</v>
      </c>
    </row>
    <row r="1762" spans="1:12" hidden="1" x14ac:dyDescent="0.3">
      <c r="A1762" s="74">
        <v>44676</v>
      </c>
      <c r="B1762" s="78">
        <v>11.996521739130447</v>
      </c>
      <c r="C1762" s="80" t="s">
        <v>78</v>
      </c>
      <c r="D1762" s="78">
        <v>9.82</v>
      </c>
      <c r="E1762" s="85" t="s">
        <v>38</v>
      </c>
      <c r="F1762" s="78">
        <v>8.18</v>
      </c>
      <c r="G1762" s="80" t="s">
        <v>38</v>
      </c>
      <c r="H1762" s="12">
        <v>30</v>
      </c>
      <c r="I1762" s="1">
        <v>50</v>
      </c>
      <c r="J1762" s="2">
        <f t="shared" si="332"/>
        <v>14.028533828805807</v>
      </c>
      <c r="K1762" s="2">
        <f t="shared" si="333"/>
        <v>34.556410217211543</v>
      </c>
      <c r="L1762" s="2">
        <f t="shared" si="334"/>
        <v>14.191024824088668</v>
      </c>
    </row>
    <row r="1763" spans="1:12" hidden="1" x14ac:dyDescent="0.3">
      <c r="A1763" s="74">
        <v>44677</v>
      </c>
      <c r="B1763" s="78">
        <v>8.8147826086956425</v>
      </c>
      <c r="C1763" s="80" t="s">
        <v>78</v>
      </c>
      <c r="D1763" s="78">
        <v>98.59</v>
      </c>
      <c r="E1763" s="85" t="s">
        <v>38</v>
      </c>
      <c r="F1763" s="78">
        <v>11.59</v>
      </c>
      <c r="G1763" s="80" t="s">
        <v>38</v>
      </c>
      <c r="H1763" s="12">
        <v>30</v>
      </c>
      <c r="I1763" s="1">
        <v>50</v>
      </c>
      <c r="J1763" s="2">
        <f t="shared" si="332"/>
        <v>13.998434624886638</v>
      </c>
      <c r="K1763" s="2">
        <f t="shared" si="333"/>
        <v>34.772421777905187</v>
      </c>
      <c r="L1763" s="2">
        <f t="shared" si="334"/>
        <v>14.172853078936312</v>
      </c>
    </row>
    <row r="1764" spans="1:12" hidden="1" x14ac:dyDescent="0.3">
      <c r="A1764" s="74">
        <v>44678</v>
      </c>
      <c r="B1764" s="78">
        <v>11.778636363636355</v>
      </c>
      <c r="C1764" s="80" t="s">
        <v>81</v>
      </c>
      <c r="D1764" s="78">
        <v>11.87</v>
      </c>
      <c r="E1764" s="85" t="s">
        <v>38</v>
      </c>
      <c r="F1764" s="78">
        <v>13.26</v>
      </c>
      <c r="G1764" s="80" t="s">
        <v>38</v>
      </c>
      <c r="H1764" s="12">
        <v>30</v>
      </c>
      <c r="I1764" s="1">
        <v>50</v>
      </c>
      <c r="J1764" s="2">
        <f t="shared" si="332"/>
        <v>13.983980079432092</v>
      </c>
      <c r="K1764" s="2">
        <f t="shared" si="333"/>
        <v>34.743982471546808</v>
      </c>
      <c r="L1764" s="2">
        <f t="shared" si="334"/>
        <v>14.169667483368446</v>
      </c>
    </row>
    <row r="1765" spans="1:12" hidden="1" x14ac:dyDescent="0.3">
      <c r="A1765" s="74">
        <v>44679</v>
      </c>
      <c r="B1765" s="78">
        <v>16.989999999999998</v>
      </c>
      <c r="C1765" s="80" t="s">
        <v>38</v>
      </c>
      <c r="D1765" s="78">
        <v>27.45000000000001</v>
      </c>
      <c r="E1765" s="85" t="s">
        <v>42</v>
      </c>
      <c r="F1765" s="78">
        <v>16.43</v>
      </c>
      <c r="G1765" s="80" t="s">
        <v>38</v>
      </c>
      <c r="H1765" s="12">
        <v>30</v>
      </c>
      <c r="I1765" s="1">
        <v>50</v>
      </c>
      <c r="J1765" s="2">
        <f t="shared" si="332"/>
        <v>13.989529375206741</v>
      </c>
      <c r="K1765" s="2">
        <f t="shared" si="333"/>
        <v>34.729444899292474</v>
      </c>
      <c r="L1765" s="2">
        <f t="shared" si="334"/>
        <v>14.180498508299193</v>
      </c>
    </row>
    <row r="1766" spans="1:12" hidden="1" x14ac:dyDescent="0.3">
      <c r="A1766" s="74">
        <v>44680</v>
      </c>
      <c r="B1766" s="78">
        <v>12.215909090909088</v>
      </c>
      <c r="C1766" s="80" t="s">
        <v>81</v>
      </c>
      <c r="D1766" s="78">
        <v>59.89</v>
      </c>
      <c r="E1766" s="85" t="s">
        <v>38</v>
      </c>
      <c r="F1766" s="78">
        <v>13.26</v>
      </c>
      <c r="G1766" s="80" t="s">
        <v>38</v>
      </c>
      <c r="H1766" s="12">
        <v>30</v>
      </c>
      <c r="I1766" s="1">
        <v>50</v>
      </c>
      <c r="J1766" s="2">
        <f t="shared" si="332"/>
        <v>13.976531936026204</v>
      </c>
      <c r="K1766" s="2">
        <f t="shared" si="333"/>
        <v>34.819907327038131</v>
      </c>
      <c r="L1766" s="2">
        <f t="shared" si="334"/>
        <v>14.180858619102517</v>
      </c>
    </row>
    <row r="1767" spans="1:12" hidden="1" x14ac:dyDescent="0.3">
      <c r="A1767" s="74">
        <v>44681</v>
      </c>
      <c r="B1767" s="78">
        <v>7.9438095238095308</v>
      </c>
      <c r="C1767" s="80" t="s">
        <v>82</v>
      </c>
      <c r="D1767" s="78">
        <v>71.372173913043625</v>
      </c>
      <c r="E1767" s="85" t="s">
        <v>42</v>
      </c>
      <c r="F1767" s="78">
        <v>10.62</v>
      </c>
      <c r="G1767" s="80" t="s">
        <v>38</v>
      </c>
      <c r="H1767" s="12">
        <v>30</v>
      </c>
      <c r="I1767" s="1">
        <v>50</v>
      </c>
      <c r="J1767" s="2">
        <f t="shared" si="332"/>
        <v>13.93964125862848</v>
      </c>
      <c r="K1767" s="2">
        <f t="shared" si="333"/>
        <v>34.943930951064274</v>
      </c>
      <c r="L1767" s="2">
        <f t="shared" si="334"/>
        <v>14.17199435317454</v>
      </c>
    </row>
    <row r="1768" spans="1:12" hidden="1" x14ac:dyDescent="0.3">
      <c r="A1768" s="74">
        <v>44682</v>
      </c>
      <c r="B1768" s="78">
        <v>10.884000000000015</v>
      </c>
      <c r="C1768" s="80" t="s">
        <v>87</v>
      </c>
      <c r="D1768" s="78">
        <v>24.61</v>
      </c>
      <c r="E1768" s="85" t="s">
        <v>38</v>
      </c>
      <c r="F1768" s="78">
        <v>10.31</v>
      </c>
      <c r="G1768" s="80" t="s">
        <v>38</v>
      </c>
      <c r="H1768" s="12">
        <v>30</v>
      </c>
      <c r="I1768" s="1">
        <v>50</v>
      </c>
      <c r="J1768" s="2">
        <f t="shared" ref="J1768:J1798" si="335">AVERAGE(B1404:B1768)</f>
        <v>13.934666610741157</v>
      </c>
      <c r="K1768" s="2">
        <f t="shared" ref="K1768:K1798" si="336">AVERAGE(D1404:D1768)</f>
        <v>34.956243089792594</v>
      </c>
      <c r="L1768" s="2">
        <f t="shared" ref="L1768:L1798" si="337">AVERAGE(F1404:F1768)</f>
        <v>14.165152247911381</v>
      </c>
    </row>
    <row r="1769" spans="1:12" hidden="1" x14ac:dyDescent="0.3">
      <c r="A1769" s="74">
        <v>44683</v>
      </c>
      <c r="B1769" s="78" t="s">
        <v>38</v>
      </c>
      <c r="C1769" s="80" t="s">
        <v>41</v>
      </c>
      <c r="D1769" s="78">
        <v>38.200000000000003</v>
      </c>
      <c r="E1769" s="85" t="s">
        <v>38</v>
      </c>
      <c r="F1769" s="78">
        <v>13.18</v>
      </c>
      <c r="G1769" s="80" t="s">
        <v>38</v>
      </c>
      <c r="H1769" s="12">
        <v>30</v>
      </c>
      <c r="I1769" s="1">
        <v>50</v>
      </c>
      <c r="J1769" s="2">
        <f t="shared" si="335"/>
        <v>13.923549849754551</v>
      </c>
      <c r="K1769" s="2">
        <f t="shared" si="336"/>
        <v>35.011185286324391</v>
      </c>
      <c r="L1769" s="2">
        <f t="shared" si="337"/>
        <v>14.166260281152381</v>
      </c>
    </row>
    <row r="1770" spans="1:12" hidden="1" x14ac:dyDescent="0.3">
      <c r="A1770" s="74">
        <v>44684</v>
      </c>
      <c r="B1770" s="78">
        <v>10.07</v>
      </c>
      <c r="C1770" s="80" t="s">
        <v>38</v>
      </c>
      <c r="D1770" s="78">
        <v>42.74</v>
      </c>
      <c r="E1770" s="85" t="s">
        <v>38</v>
      </c>
      <c r="F1770" s="78">
        <v>9.15</v>
      </c>
      <c r="G1770" s="80" t="s">
        <v>38</v>
      </c>
      <c r="H1770" s="12">
        <v>30</v>
      </c>
      <c r="I1770" s="1">
        <v>50</v>
      </c>
      <c r="J1770" s="2">
        <f t="shared" si="335"/>
        <v>13.922843635065282</v>
      </c>
      <c r="K1770" s="2">
        <f t="shared" si="336"/>
        <v>35.055029216960229</v>
      </c>
      <c r="L1770" s="2">
        <f t="shared" si="337"/>
        <v>14.161107926581742</v>
      </c>
    </row>
    <row r="1771" spans="1:12" hidden="1" x14ac:dyDescent="0.3">
      <c r="A1771" s="74">
        <v>44685</v>
      </c>
      <c r="B1771" s="78">
        <v>8.49</v>
      </c>
      <c r="C1771" s="80" t="s">
        <v>38</v>
      </c>
      <c r="D1771" s="78">
        <v>61.19</v>
      </c>
      <c r="E1771" s="85" t="s">
        <v>38</v>
      </c>
      <c r="F1771" s="78">
        <v>11.46</v>
      </c>
      <c r="G1771" s="80" t="s">
        <v>38</v>
      </c>
      <c r="H1771" s="12">
        <v>30</v>
      </c>
      <c r="I1771" s="1">
        <v>50</v>
      </c>
      <c r="J1771" s="2">
        <f t="shared" si="335"/>
        <v>13.918493352579407</v>
      </c>
      <c r="K1771" s="2">
        <f t="shared" si="336"/>
        <v>35.160144823896644</v>
      </c>
      <c r="L1771" s="2">
        <f t="shared" si="337"/>
        <v>14.147866929351826</v>
      </c>
    </row>
    <row r="1772" spans="1:12" hidden="1" x14ac:dyDescent="0.3">
      <c r="A1772" s="74">
        <v>44686</v>
      </c>
      <c r="B1772" s="78">
        <v>8.8047619047619055</v>
      </c>
      <c r="C1772" s="80" t="s">
        <v>85</v>
      </c>
      <c r="D1772" s="78">
        <v>48.22</v>
      </c>
      <c r="E1772" s="85" t="s">
        <v>38</v>
      </c>
      <c r="F1772" s="78">
        <v>12.57</v>
      </c>
      <c r="G1772" s="80" t="s">
        <v>38</v>
      </c>
      <c r="H1772" s="12">
        <v>30</v>
      </c>
      <c r="I1772" s="1">
        <v>50</v>
      </c>
      <c r="J1772" s="2">
        <f t="shared" si="335"/>
        <v>13.915597199768003</v>
      </c>
      <c r="K1772" s="2">
        <f t="shared" si="336"/>
        <v>35.268728638925545</v>
      </c>
      <c r="L1772" s="2">
        <f t="shared" si="337"/>
        <v>14.154542829628832</v>
      </c>
    </row>
    <row r="1773" spans="1:12" hidden="1" x14ac:dyDescent="0.3">
      <c r="A1773" s="74">
        <v>44687</v>
      </c>
      <c r="B1773" s="78">
        <v>8.25</v>
      </c>
      <c r="C1773" s="80" t="s">
        <v>38</v>
      </c>
      <c r="D1773" s="78">
        <v>57.73</v>
      </c>
      <c r="E1773" s="85" t="s">
        <v>38</v>
      </c>
      <c r="F1773" s="78">
        <v>14.08</v>
      </c>
      <c r="G1773" s="80" t="s">
        <v>38</v>
      </c>
      <c r="H1773" s="12">
        <v>30</v>
      </c>
      <c r="I1773" s="1">
        <v>50</v>
      </c>
      <c r="J1773" s="2">
        <f t="shared" si="335"/>
        <v>13.903845787338623</v>
      </c>
      <c r="K1773" s="2">
        <f t="shared" si="336"/>
        <v>35.400347136035379</v>
      </c>
      <c r="L1773" s="2">
        <f t="shared" si="337"/>
        <v>14.168864159268722</v>
      </c>
    </row>
    <row r="1774" spans="1:12" hidden="1" x14ac:dyDescent="0.3">
      <c r="A1774" s="74">
        <v>44688</v>
      </c>
      <c r="B1774" s="78">
        <v>6.3721739130434836</v>
      </c>
      <c r="C1774" s="80" t="s">
        <v>78</v>
      </c>
      <c r="D1774" s="78">
        <v>69.03</v>
      </c>
      <c r="E1774" s="85" t="s">
        <v>38</v>
      </c>
      <c r="F1774" s="78">
        <v>8.35</v>
      </c>
      <c r="G1774" s="80" t="s">
        <v>38</v>
      </c>
      <c r="H1774" s="12">
        <v>30</v>
      </c>
      <c r="I1774" s="1">
        <v>50</v>
      </c>
      <c r="J1774" s="2">
        <f t="shared" si="335"/>
        <v>13.892326504607107</v>
      </c>
      <c r="K1774" s="2">
        <f t="shared" si="336"/>
        <v>35.56717824938044</v>
      </c>
      <c r="L1774" s="2">
        <f t="shared" si="337"/>
        <v>14.168282441817199</v>
      </c>
    </row>
    <row r="1775" spans="1:12" hidden="1" x14ac:dyDescent="0.3">
      <c r="A1775" s="74">
        <v>44689</v>
      </c>
      <c r="B1775" s="78">
        <v>8.3878260869565118</v>
      </c>
      <c r="C1775" s="80" t="s">
        <v>78</v>
      </c>
      <c r="D1775" s="78">
        <v>38.82</v>
      </c>
      <c r="E1775" s="85" t="s">
        <v>38</v>
      </c>
      <c r="F1775" s="78">
        <v>9.6199999999999992</v>
      </c>
      <c r="G1775" s="80" t="s">
        <v>38</v>
      </c>
      <c r="H1775" s="12">
        <v>30</v>
      </c>
      <c r="I1775" s="1">
        <v>50</v>
      </c>
      <c r="J1775" s="2">
        <f t="shared" si="335"/>
        <v>13.890314713892298</v>
      </c>
      <c r="K1775" s="2">
        <f t="shared" si="336"/>
        <v>35.63960599504518</v>
      </c>
      <c r="L1775" s="2">
        <f t="shared" si="337"/>
        <v>14.167950031844899</v>
      </c>
    </row>
    <row r="1776" spans="1:12" hidden="1" x14ac:dyDescent="0.3">
      <c r="A1776" s="74">
        <v>44690</v>
      </c>
      <c r="B1776" s="78">
        <v>16.940000000000001</v>
      </c>
      <c r="C1776" s="80" t="s">
        <v>38</v>
      </c>
      <c r="D1776" s="78">
        <v>39.46</v>
      </c>
      <c r="E1776" s="85" t="s">
        <v>38</v>
      </c>
      <c r="F1776" s="78">
        <v>18.21</v>
      </c>
      <c r="G1776" s="80" t="s">
        <v>38</v>
      </c>
      <c r="H1776" s="12">
        <v>30</v>
      </c>
      <c r="I1776" s="1">
        <v>50</v>
      </c>
      <c r="J1776" s="2">
        <f t="shared" si="335"/>
        <v>13.891670646095688</v>
      </c>
      <c r="K1776" s="2">
        <f t="shared" si="336"/>
        <v>35.698854549958469</v>
      </c>
      <c r="L1776" s="2">
        <f t="shared" si="337"/>
        <v>14.178199339324124</v>
      </c>
    </row>
    <row r="1777" spans="1:12" hidden="1" x14ac:dyDescent="0.3">
      <c r="A1777" s="74">
        <v>44691</v>
      </c>
      <c r="B1777" s="78">
        <v>11.83</v>
      </c>
      <c r="C1777" s="80" t="s">
        <v>38</v>
      </c>
      <c r="D1777" s="78">
        <v>12.66</v>
      </c>
      <c r="E1777" s="85" t="s">
        <v>38</v>
      </c>
      <c r="F1777" s="78">
        <v>16.54</v>
      </c>
      <c r="G1777" s="80" t="s">
        <v>38</v>
      </c>
      <c r="H1777" s="12">
        <v>30</v>
      </c>
      <c r="I1777" s="1">
        <v>50</v>
      </c>
      <c r="J1777" s="2">
        <f t="shared" si="335"/>
        <v>13.897376860784954</v>
      </c>
      <c r="K1777" s="2">
        <f t="shared" si="336"/>
        <v>35.539866110652113</v>
      </c>
      <c r="L1777" s="2">
        <f t="shared" si="337"/>
        <v>14.184847538770107</v>
      </c>
    </row>
    <row r="1778" spans="1:12" hidden="1" x14ac:dyDescent="0.3">
      <c r="A1778" s="74">
        <v>44692</v>
      </c>
      <c r="B1778" s="78">
        <v>12.58</v>
      </c>
      <c r="C1778" s="80" t="s">
        <v>38</v>
      </c>
      <c r="D1778" s="78">
        <v>13.16</v>
      </c>
      <c r="E1778" s="85" t="s">
        <v>38</v>
      </c>
      <c r="F1778" s="78">
        <v>16.93</v>
      </c>
      <c r="G1778" s="80" t="s">
        <v>38</v>
      </c>
      <c r="H1778" s="12">
        <v>30</v>
      </c>
      <c r="I1778" s="1">
        <v>50</v>
      </c>
      <c r="J1778" s="2">
        <f t="shared" si="335"/>
        <v>13.903704544400771</v>
      </c>
      <c r="K1778" s="2">
        <f t="shared" si="336"/>
        <v>35.488941255160782</v>
      </c>
      <c r="L1778" s="2">
        <f t="shared" si="337"/>
        <v>14.195152247911381</v>
      </c>
    </row>
    <row r="1779" spans="1:12" hidden="1" x14ac:dyDescent="0.3">
      <c r="A1779" s="74">
        <v>44693</v>
      </c>
      <c r="B1779" s="78">
        <v>10.749523809523819</v>
      </c>
      <c r="C1779" s="80" t="s">
        <v>39</v>
      </c>
      <c r="D1779" s="78">
        <v>11.628095238095236</v>
      </c>
      <c r="E1779" s="85" t="s">
        <v>39</v>
      </c>
      <c r="F1779" s="78">
        <v>13.647142857142864</v>
      </c>
      <c r="G1779" s="80" t="s">
        <v>39</v>
      </c>
      <c r="H1779" s="12">
        <v>30</v>
      </c>
      <c r="I1779" s="1">
        <v>50</v>
      </c>
      <c r="J1779" s="2">
        <f t="shared" si="335"/>
        <v>13.88438116533163</v>
      </c>
      <c r="K1779" s="2">
        <f t="shared" si="336"/>
        <v>35.429843414011167</v>
      </c>
      <c r="L1779" s="2">
        <f t="shared" si="337"/>
        <v>14.184257906795434</v>
      </c>
    </row>
    <row r="1780" spans="1:12" hidden="1" x14ac:dyDescent="0.3">
      <c r="A1780" s="74">
        <v>44694</v>
      </c>
      <c r="B1780" s="78">
        <v>10.92</v>
      </c>
      <c r="C1780" s="80" t="s">
        <v>38</v>
      </c>
      <c r="D1780" s="78">
        <v>7.3866666666666676</v>
      </c>
      <c r="E1780" s="85" t="s">
        <v>45</v>
      </c>
      <c r="F1780" s="78">
        <v>9.6199999999999992</v>
      </c>
      <c r="G1780" s="80" t="s">
        <v>38</v>
      </c>
      <c r="H1780" s="12">
        <v>30</v>
      </c>
      <c r="I1780" s="1">
        <v>50</v>
      </c>
      <c r="J1780" s="2">
        <f t="shared" si="335"/>
        <v>13.874296419568918</v>
      </c>
      <c r="K1780" s="2">
        <f t="shared" si="336"/>
        <v>35.303735514203844</v>
      </c>
      <c r="L1780" s="2">
        <f t="shared" si="337"/>
        <v>14.164119402640312</v>
      </c>
    </row>
    <row r="1781" spans="1:12" hidden="1" x14ac:dyDescent="0.3">
      <c r="A1781" s="74">
        <v>44695</v>
      </c>
      <c r="B1781" s="78">
        <v>10.53</v>
      </c>
      <c r="C1781" s="80" t="s">
        <v>38</v>
      </c>
      <c r="D1781" s="78">
        <v>17.21</v>
      </c>
      <c r="E1781" s="85" t="s">
        <v>38</v>
      </c>
      <c r="F1781" s="78">
        <v>10.95</v>
      </c>
      <c r="G1781" s="80" t="s">
        <v>38</v>
      </c>
      <c r="H1781" s="12">
        <v>30</v>
      </c>
      <c r="I1781" s="1">
        <v>50</v>
      </c>
      <c r="J1781" s="2">
        <f t="shared" si="335"/>
        <v>13.876612803749708</v>
      </c>
      <c r="K1781" s="2">
        <f t="shared" si="336"/>
        <v>35.255411814781873</v>
      </c>
      <c r="L1781" s="2">
        <f t="shared" si="337"/>
        <v>14.156529374939481</v>
      </c>
    </row>
    <row r="1782" spans="1:12" hidden="1" x14ac:dyDescent="0.3">
      <c r="A1782" s="74">
        <v>44696</v>
      </c>
      <c r="B1782" s="78">
        <v>10.591304347826076</v>
      </c>
      <c r="C1782" s="80" t="s">
        <v>78</v>
      </c>
      <c r="D1782" s="78">
        <v>43.136818181818207</v>
      </c>
      <c r="E1782" s="85" t="s">
        <v>43</v>
      </c>
      <c r="F1782" s="78">
        <v>16.09</v>
      </c>
      <c r="G1782" s="80" t="s">
        <v>38</v>
      </c>
      <c r="H1782" s="12">
        <v>30</v>
      </c>
      <c r="I1782" s="1">
        <v>50</v>
      </c>
      <c r="J1782" s="2">
        <f t="shared" si="335"/>
        <v>13.878339652189895</v>
      </c>
      <c r="K1782" s="2">
        <f t="shared" si="336"/>
        <v>35.291963312417188</v>
      </c>
      <c r="L1782" s="2">
        <f t="shared" si="337"/>
        <v>14.162845164413165</v>
      </c>
    </row>
    <row r="1783" spans="1:12" hidden="1" x14ac:dyDescent="0.3">
      <c r="A1783" s="74">
        <v>44697</v>
      </c>
      <c r="B1783" s="78">
        <v>6.58</v>
      </c>
      <c r="C1783" s="80" t="s">
        <v>38</v>
      </c>
      <c r="D1783" s="78">
        <v>91.979047619047705</v>
      </c>
      <c r="E1783" s="85" t="s">
        <v>68</v>
      </c>
      <c r="F1783" s="78">
        <v>13.91</v>
      </c>
      <c r="G1783" s="80" t="s">
        <v>38</v>
      </c>
      <c r="H1783" s="12">
        <v>30</v>
      </c>
      <c r="I1783" s="1">
        <v>50</v>
      </c>
      <c r="J1783" s="2">
        <f t="shared" si="335"/>
        <v>13.872322703037351</v>
      </c>
      <c r="K1783" s="2">
        <f t="shared" si="336"/>
        <v>35.479792929813279</v>
      </c>
      <c r="L1783" s="2">
        <f t="shared" si="337"/>
        <v>14.174479513443638</v>
      </c>
    </row>
    <row r="1784" spans="1:12" hidden="1" x14ac:dyDescent="0.3">
      <c r="A1784" s="74">
        <v>44698</v>
      </c>
      <c r="B1784" s="78">
        <v>8.14</v>
      </c>
      <c r="C1784" s="80" t="s">
        <v>38</v>
      </c>
      <c r="D1784" s="78">
        <v>146.62</v>
      </c>
      <c r="E1784" s="85" t="s">
        <v>38</v>
      </c>
      <c r="F1784" s="78">
        <v>13.61</v>
      </c>
      <c r="G1784" s="80" t="s">
        <v>38</v>
      </c>
      <c r="H1784" s="12">
        <v>30</v>
      </c>
      <c r="I1784" s="1">
        <v>50</v>
      </c>
      <c r="J1784" s="2">
        <f t="shared" si="335"/>
        <v>13.861108013771817</v>
      </c>
      <c r="K1784" s="2">
        <f t="shared" si="336"/>
        <v>35.807780975005087</v>
      </c>
      <c r="L1784" s="2">
        <f t="shared" si="337"/>
        <v>14.174701120091836</v>
      </c>
    </row>
    <row r="1785" spans="1:12" hidden="1" x14ac:dyDescent="0.3">
      <c r="A1785" s="74">
        <v>44699</v>
      </c>
      <c r="B1785" s="78">
        <v>7.6443478260869506</v>
      </c>
      <c r="C1785" s="80" t="s">
        <v>78</v>
      </c>
      <c r="D1785" s="78">
        <v>95.96</v>
      </c>
      <c r="E1785" s="85" t="s">
        <v>38</v>
      </c>
      <c r="F1785" s="78">
        <v>10.34</v>
      </c>
      <c r="G1785" s="80" t="s">
        <v>38</v>
      </c>
      <c r="H1785" s="12">
        <v>30</v>
      </c>
      <c r="I1785" s="1">
        <v>50</v>
      </c>
      <c r="J1785" s="2">
        <f t="shared" si="335"/>
        <v>13.857947560884638</v>
      </c>
      <c r="K1785" s="2">
        <f t="shared" si="336"/>
        <v>36.012491957664047</v>
      </c>
      <c r="L1785" s="2">
        <f t="shared" si="337"/>
        <v>14.171543225354997</v>
      </c>
    </row>
    <row r="1786" spans="1:12" hidden="1" x14ac:dyDescent="0.3">
      <c r="A1786" s="74">
        <v>44700</v>
      </c>
      <c r="B1786" s="78">
        <v>10.7</v>
      </c>
      <c r="C1786" s="80" t="s">
        <v>38</v>
      </c>
      <c r="D1786" s="78">
        <v>60.94</v>
      </c>
      <c r="E1786" s="85" t="s">
        <v>38</v>
      </c>
      <c r="F1786" s="78">
        <v>15.43</v>
      </c>
      <c r="G1786" s="80" t="s">
        <v>38</v>
      </c>
      <c r="H1786" s="12">
        <v>30</v>
      </c>
      <c r="I1786" s="1">
        <v>50</v>
      </c>
      <c r="J1786" s="2">
        <f t="shared" si="335"/>
        <v>13.862547338195041</v>
      </c>
      <c r="K1786" s="2">
        <f t="shared" si="336"/>
        <v>36.053185599282543</v>
      </c>
      <c r="L1786" s="2">
        <f t="shared" si="337"/>
        <v>14.177831313997656</v>
      </c>
    </row>
    <row r="1787" spans="1:12" hidden="1" x14ac:dyDescent="0.3">
      <c r="A1787" s="74">
        <v>44701</v>
      </c>
      <c r="B1787" s="78">
        <v>18.308985507246376</v>
      </c>
      <c r="C1787" s="80" t="s">
        <v>78</v>
      </c>
      <c r="D1787" s="78">
        <v>40.57</v>
      </c>
      <c r="E1787" s="85" t="s">
        <v>38</v>
      </c>
      <c r="F1787" s="78">
        <v>20.100000000000001</v>
      </c>
      <c r="G1787" s="80" t="s">
        <v>38</v>
      </c>
      <c r="H1787" s="12">
        <v>30</v>
      </c>
      <c r="I1787" s="1">
        <v>50</v>
      </c>
      <c r="J1787" s="2">
        <f t="shared" si="335"/>
        <v>13.884041647537551</v>
      </c>
      <c r="K1787" s="2">
        <f t="shared" si="336"/>
        <v>36.024919703328784</v>
      </c>
      <c r="L1787" s="2">
        <f t="shared" si="337"/>
        <v>14.195781452501812</v>
      </c>
    </row>
    <row r="1788" spans="1:12" hidden="1" x14ac:dyDescent="0.3">
      <c r="A1788" s="74">
        <v>44702</v>
      </c>
      <c r="B1788" s="78">
        <v>13.58</v>
      </c>
      <c r="C1788" s="80" t="s">
        <v>38</v>
      </c>
      <c r="D1788" s="78">
        <v>10.44</v>
      </c>
      <c r="E1788" s="85" t="s">
        <v>38</v>
      </c>
      <c r="F1788" s="78">
        <v>14.37</v>
      </c>
      <c r="G1788" s="80" t="s">
        <v>38</v>
      </c>
      <c r="H1788" s="12">
        <v>30</v>
      </c>
      <c r="I1788" s="1">
        <v>50</v>
      </c>
      <c r="J1788" s="2">
        <f t="shared" si="335"/>
        <v>13.867657466746589</v>
      </c>
      <c r="K1788" s="2">
        <f t="shared" si="336"/>
        <v>35.976885021247867</v>
      </c>
      <c r="L1788" s="2">
        <f t="shared" si="337"/>
        <v>14.191737131172173</v>
      </c>
    </row>
    <row r="1789" spans="1:12" hidden="1" x14ac:dyDescent="0.3">
      <c r="A1789" s="74">
        <v>44703</v>
      </c>
      <c r="B1789" s="78">
        <v>11.34</v>
      </c>
      <c r="C1789" s="80" t="s">
        <v>38</v>
      </c>
      <c r="D1789" s="78">
        <v>8.68</v>
      </c>
      <c r="E1789" s="85" t="s">
        <v>38</v>
      </c>
      <c r="F1789" s="78">
        <v>11.36</v>
      </c>
      <c r="G1789" s="80" t="s">
        <v>38</v>
      </c>
      <c r="H1789" s="12">
        <v>30</v>
      </c>
      <c r="I1789" s="1">
        <v>50</v>
      </c>
      <c r="J1789" s="2">
        <f t="shared" si="335"/>
        <v>13.856810009119469</v>
      </c>
      <c r="K1789" s="2">
        <f t="shared" si="336"/>
        <v>35.967434154195836</v>
      </c>
      <c r="L1789" s="2">
        <f t="shared" si="337"/>
        <v>14.193953197654167</v>
      </c>
    </row>
    <row r="1790" spans="1:12" hidden="1" x14ac:dyDescent="0.3">
      <c r="A1790" s="74">
        <v>44704</v>
      </c>
      <c r="B1790" s="78">
        <v>10.050000000000001</v>
      </c>
      <c r="C1790" s="80" t="s">
        <v>38</v>
      </c>
      <c r="D1790" s="78">
        <v>8.49</v>
      </c>
      <c r="E1790" s="85" t="s">
        <v>38</v>
      </c>
      <c r="F1790" s="78">
        <v>12.18</v>
      </c>
      <c r="G1790" s="80" t="s">
        <v>38</v>
      </c>
      <c r="H1790" s="12">
        <v>30</v>
      </c>
      <c r="I1790" s="1">
        <v>50</v>
      </c>
      <c r="J1790" s="2">
        <f t="shared" si="335"/>
        <v>13.852798709684444</v>
      </c>
      <c r="K1790" s="2">
        <f t="shared" si="336"/>
        <v>35.943821437432831</v>
      </c>
      <c r="L1790" s="2">
        <f t="shared" si="337"/>
        <v>14.19874544142148</v>
      </c>
    </row>
    <row r="1791" spans="1:12" hidden="1" x14ac:dyDescent="0.3">
      <c r="A1791" s="74">
        <v>44705</v>
      </c>
      <c r="B1791" s="78">
        <v>11.06</v>
      </c>
      <c r="C1791" s="80" t="s">
        <v>38</v>
      </c>
      <c r="D1791" s="78">
        <v>7.74</v>
      </c>
      <c r="E1791" s="85" t="s">
        <v>38</v>
      </c>
      <c r="F1791" s="78">
        <v>11.41</v>
      </c>
      <c r="G1791" s="80" t="s">
        <v>38</v>
      </c>
      <c r="H1791" s="12">
        <v>30</v>
      </c>
      <c r="I1791" s="1">
        <v>50</v>
      </c>
      <c r="J1791" s="2">
        <f t="shared" si="335"/>
        <v>13.851160291605348</v>
      </c>
      <c r="K1791" s="2">
        <f t="shared" si="336"/>
        <v>35.912838778473294</v>
      </c>
      <c r="L1791" s="2">
        <f t="shared" si="337"/>
        <v>14.197997518983808</v>
      </c>
    </row>
    <row r="1792" spans="1:12" hidden="1" x14ac:dyDescent="0.3">
      <c r="A1792" s="74">
        <v>44706</v>
      </c>
      <c r="B1792" s="78">
        <v>7.15</v>
      </c>
      <c r="C1792" s="80" t="s">
        <v>38</v>
      </c>
      <c r="D1792" s="78">
        <v>28</v>
      </c>
      <c r="E1792" s="85" t="s">
        <v>38</v>
      </c>
      <c r="F1792" s="78">
        <v>10.08</v>
      </c>
      <c r="G1792" s="80" t="s">
        <v>38</v>
      </c>
      <c r="H1792" s="12">
        <v>30</v>
      </c>
      <c r="I1792" s="1">
        <v>50</v>
      </c>
      <c r="J1792" s="2">
        <f t="shared" si="335"/>
        <v>13.855931221240684</v>
      </c>
      <c r="K1792" s="2">
        <f t="shared" si="336"/>
        <v>35.914775720144341</v>
      </c>
      <c r="L1792" s="2">
        <f t="shared" si="337"/>
        <v>14.208149395953908</v>
      </c>
    </row>
    <row r="1793" spans="1:12" hidden="1" x14ac:dyDescent="0.3">
      <c r="A1793" s="74">
        <v>44707</v>
      </c>
      <c r="B1793" s="78">
        <v>13.71</v>
      </c>
      <c r="C1793" s="80" t="s">
        <v>38</v>
      </c>
      <c r="D1793" s="78">
        <v>30.57</v>
      </c>
      <c r="E1793" s="85" t="s">
        <v>38</v>
      </c>
      <c r="F1793" s="78">
        <v>13.52</v>
      </c>
      <c r="G1793" s="80" t="s">
        <v>38</v>
      </c>
      <c r="H1793" s="12">
        <v>30</v>
      </c>
      <c r="I1793" s="1">
        <v>50</v>
      </c>
      <c r="J1793" s="2">
        <f t="shared" si="335"/>
        <v>13.863756079997744</v>
      </c>
      <c r="K1793" s="2">
        <f t="shared" si="336"/>
        <v>35.910989592976705</v>
      </c>
      <c r="L1793" s="2">
        <f t="shared" si="337"/>
        <v>14.20748457600931</v>
      </c>
    </row>
    <row r="1794" spans="1:12" hidden="1" x14ac:dyDescent="0.3">
      <c r="A1794" s="74">
        <v>44708</v>
      </c>
      <c r="B1794" s="78">
        <v>12.08</v>
      </c>
      <c r="C1794" s="80" t="s">
        <v>38</v>
      </c>
      <c r="D1794" s="78">
        <v>46.23</v>
      </c>
      <c r="E1794" s="85" t="s">
        <v>38</v>
      </c>
      <c r="F1794" s="78">
        <v>16.670000000000002</v>
      </c>
      <c r="G1794" s="80" t="s">
        <v>38</v>
      </c>
      <c r="H1794" s="12">
        <v>30</v>
      </c>
      <c r="I1794" s="1">
        <v>50</v>
      </c>
      <c r="J1794" s="2">
        <f t="shared" si="335"/>
        <v>13.875450995251983</v>
      </c>
      <c r="K1794" s="2">
        <f t="shared" si="336"/>
        <v>35.936336413785959</v>
      </c>
      <c r="L1794" s="2">
        <f t="shared" si="337"/>
        <v>14.217456875178286</v>
      </c>
    </row>
    <row r="1795" spans="1:12" hidden="1" x14ac:dyDescent="0.3">
      <c r="A1795" s="74">
        <v>44709</v>
      </c>
      <c r="B1795" s="78">
        <v>7.7878260869565272</v>
      </c>
      <c r="C1795" s="80" t="s">
        <v>86</v>
      </c>
      <c r="D1795" s="78">
        <v>26.81</v>
      </c>
      <c r="E1795" s="85" t="s">
        <v>38</v>
      </c>
      <c r="F1795" s="78">
        <v>11.41</v>
      </c>
      <c r="G1795" s="80" t="s">
        <v>38</v>
      </c>
      <c r="H1795" s="12">
        <v>30</v>
      </c>
      <c r="I1795" s="1">
        <v>50</v>
      </c>
      <c r="J1795" s="2">
        <f t="shared" si="335"/>
        <v>13.869597396627565</v>
      </c>
      <c r="K1795" s="2">
        <f t="shared" si="336"/>
        <v>35.934168783728147</v>
      </c>
      <c r="L1795" s="2">
        <f t="shared" si="337"/>
        <v>14.21022695828078</v>
      </c>
    </row>
    <row r="1796" spans="1:12" hidden="1" x14ac:dyDescent="0.3">
      <c r="A1796" s="74">
        <v>44710</v>
      </c>
      <c r="B1796" s="78">
        <v>4.5895454545454566</v>
      </c>
      <c r="C1796" s="80" t="s">
        <v>81</v>
      </c>
      <c r="D1796" s="78">
        <v>22.94</v>
      </c>
      <c r="E1796" s="85" t="s">
        <v>38</v>
      </c>
      <c r="F1796" s="78">
        <v>5.79</v>
      </c>
      <c r="G1796" s="80" t="s">
        <v>38</v>
      </c>
      <c r="H1796" s="12">
        <v>30</v>
      </c>
      <c r="I1796" s="1">
        <v>50</v>
      </c>
      <c r="J1796" s="2">
        <f t="shared" si="335"/>
        <v>13.815726056103685</v>
      </c>
      <c r="K1796" s="2">
        <f t="shared" si="336"/>
        <v>35.914371095866883</v>
      </c>
      <c r="L1796" s="2">
        <f t="shared" si="337"/>
        <v>14.184382082934517</v>
      </c>
    </row>
    <row r="1797" spans="1:12" hidden="1" x14ac:dyDescent="0.3">
      <c r="A1797" s="74">
        <v>44711</v>
      </c>
      <c r="B1797" s="78">
        <v>8.6663043478260882</v>
      </c>
      <c r="C1797" s="80" t="s">
        <v>78</v>
      </c>
      <c r="D1797" s="78">
        <v>54.29</v>
      </c>
      <c r="E1797" s="85" t="s">
        <v>38</v>
      </c>
      <c r="F1797" s="78">
        <v>10.42</v>
      </c>
      <c r="G1797" s="80" t="s">
        <v>38</v>
      </c>
      <c r="H1797" s="12">
        <v>30</v>
      </c>
      <c r="I1797" s="1">
        <v>50</v>
      </c>
      <c r="J1797" s="2">
        <f t="shared" si="335"/>
        <v>13.792664768950649</v>
      </c>
      <c r="K1797" s="2">
        <f t="shared" si="336"/>
        <v>36.003330633439134</v>
      </c>
      <c r="L1797" s="2">
        <f t="shared" si="337"/>
        <v>14.152055213128426</v>
      </c>
    </row>
    <row r="1798" spans="1:12" hidden="1" x14ac:dyDescent="0.3">
      <c r="A1798" s="74">
        <v>44712</v>
      </c>
      <c r="B1798" s="78">
        <v>8.7899999999999991</v>
      </c>
      <c r="C1798" s="80" t="s">
        <v>38</v>
      </c>
      <c r="D1798" s="78">
        <v>23.44</v>
      </c>
      <c r="E1798" s="85" t="s">
        <v>38</v>
      </c>
      <c r="F1798" s="78">
        <v>10.39</v>
      </c>
      <c r="G1798" s="80" t="s">
        <v>38</v>
      </c>
      <c r="H1798" s="12">
        <v>30</v>
      </c>
      <c r="I1798" s="1">
        <v>50</v>
      </c>
      <c r="J1798" s="2">
        <f t="shared" si="335"/>
        <v>13.785574373470423</v>
      </c>
      <c r="K1798" s="2">
        <f t="shared" si="336"/>
        <v>36.014082078525838</v>
      </c>
      <c r="L1798" s="2">
        <f t="shared" si="337"/>
        <v>14.148925019222608</v>
      </c>
    </row>
    <row r="1799" spans="1:12" hidden="1" x14ac:dyDescent="0.3">
      <c r="A1799" s="74">
        <v>44713</v>
      </c>
      <c r="B1799" s="78">
        <v>8.18</v>
      </c>
      <c r="C1799" s="80" t="s">
        <v>38</v>
      </c>
      <c r="D1799" s="78">
        <v>37.700000000000003</v>
      </c>
      <c r="E1799" s="85" t="s">
        <v>38</v>
      </c>
      <c r="F1799" s="78">
        <v>9.8800000000000008</v>
      </c>
      <c r="G1799" s="80" t="s">
        <v>38</v>
      </c>
      <c r="H1799" s="12">
        <v>30</v>
      </c>
      <c r="I1799" s="1">
        <v>50</v>
      </c>
      <c r="J1799" s="2">
        <f t="shared" ref="J1799:J1828" si="338">AVERAGE(B1435:B1799)</f>
        <v>13.768992452566469</v>
      </c>
      <c r="K1799" s="2">
        <f t="shared" ref="K1799:K1828" si="339">AVERAGE(D1435:D1799)</f>
        <v>36.009573408005608</v>
      </c>
      <c r="L1799" s="2">
        <f t="shared" ref="L1799:L1828" si="340">AVERAGE(F1435:F1799)</f>
        <v>14.127373772685212</v>
      </c>
    </row>
    <row r="1800" spans="1:12" hidden="1" x14ac:dyDescent="0.3">
      <c r="A1800" s="74">
        <v>44714</v>
      </c>
      <c r="B1800" s="78">
        <v>6.4</v>
      </c>
      <c r="C1800" s="80" t="s">
        <v>38</v>
      </c>
      <c r="D1800" s="78">
        <v>34.229999999999997</v>
      </c>
      <c r="E1800" s="85" t="s">
        <v>38</v>
      </c>
      <c r="F1800" s="78">
        <v>9.5</v>
      </c>
      <c r="G1800" s="80" t="s">
        <v>38</v>
      </c>
      <c r="H1800" s="12">
        <v>30</v>
      </c>
      <c r="I1800" s="1">
        <v>50</v>
      </c>
      <c r="J1800" s="2">
        <f t="shared" si="338"/>
        <v>13.754755164430875</v>
      </c>
      <c r="K1800" s="2">
        <f t="shared" si="339"/>
        <v>35.988417338641447</v>
      </c>
      <c r="L1800" s="2">
        <f t="shared" si="340"/>
        <v>14.109202027532858</v>
      </c>
    </row>
    <row r="1801" spans="1:12" hidden="1" x14ac:dyDescent="0.3">
      <c r="A1801" s="74">
        <v>44715</v>
      </c>
      <c r="B1801" s="78">
        <v>6.33</v>
      </c>
      <c r="C1801" s="80" t="s">
        <v>38</v>
      </c>
      <c r="D1801" s="78">
        <v>26.91</v>
      </c>
      <c r="E1801" s="85" t="s">
        <v>38</v>
      </c>
      <c r="F1801" s="78">
        <v>12.63</v>
      </c>
      <c r="G1801" s="80" t="s">
        <v>38</v>
      </c>
      <c r="H1801" s="12">
        <v>30</v>
      </c>
      <c r="I1801" s="1">
        <v>50</v>
      </c>
      <c r="J1801" s="2">
        <f t="shared" si="338"/>
        <v>13.696337085334829</v>
      </c>
      <c r="K1801" s="2">
        <f t="shared" si="339"/>
        <v>35.937376876213705</v>
      </c>
      <c r="L1801" s="2">
        <f t="shared" si="340"/>
        <v>14.086099534458064</v>
      </c>
    </row>
    <row r="1802" spans="1:12" hidden="1" x14ac:dyDescent="0.3">
      <c r="A1802" s="74">
        <v>44716</v>
      </c>
      <c r="B1802" s="78">
        <v>4.82</v>
      </c>
      <c r="C1802" s="80" t="s">
        <v>38</v>
      </c>
      <c r="D1802" s="78">
        <v>12.53</v>
      </c>
      <c r="E1802" s="85" t="s">
        <v>38</v>
      </c>
      <c r="F1802" s="78">
        <v>5</v>
      </c>
      <c r="G1802" s="80" t="s">
        <v>38</v>
      </c>
      <c r="H1802" s="12">
        <v>30</v>
      </c>
      <c r="I1802" s="1">
        <v>50</v>
      </c>
      <c r="J1802" s="2">
        <f t="shared" si="338"/>
        <v>13.691478328272682</v>
      </c>
      <c r="K1802" s="2">
        <f t="shared" si="339"/>
        <v>35.85752138488423</v>
      </c>
      <c r="L1802" s="2">
        <f t="shared" si="340"/>
        <v>14.07673665357164</v>
      </c>
    </row>
    <row r="1803" spans="1:12" hidden="1" x14ac:dyDescent="0.3">
      <c r="A1803" s="74">
        <v>44717</v>
      </c>
      <c r="B1803" s="78">
        <v>4.3899999999999997</v>
      </c>
      <c r="C1803" s="80" t="s">
        <v>38</v>
      </c>
      <c r="D1803" s="78">
        <v>24.35</v>
      </c>
      <c r="E1803" s="85" t="s">
        <v>38</v>
      </c>
      <c r="F1803" s="78">
        <v>4.29</v>
      </c>
      <c r="G1803" s="80" t="s">
        <v>38</v>
      </c>
      <c r="H1803" s="12">
        <v>30</v>
      </c>
      <c r="I1803" s="1">
        <v>50</v>
      </c>
      <c r="J1803" s="2">
        <f t="shared" si="338"/>
        <v>13.67814499493935</v>
      </c>
      <c r="K1803" s="2">
        <f t="shared" si="339"/>
        <v>35.881914448468045</v>
      </c>
      <c r="L1803" s="2">
        <f t="shared" si="340"/>
        <v>14.063634160496846</v>
      </c>
    </row>
    <row r="1804" spans="1:12" hidden="1" x14ac:dyDescent="0.3">
      <c r="A1804" s="74">
        <v>44718</v>
      </c>
      <c r="B1804" s="78">
        <v>5.21</v>
      </c>
      <c r="C1804" s="80" t="s">
        <v>38</v>
      </c>
      <c r="D1804" s="78">
        <v>25.25</v>
      </c>
      <c r="E1804" s="85" t="s">
        <v>38</v>
      </c>
      <c r="F1804" s="78">
        <v>6.4</v>
      </c>
      <c r="G1804" s="80" t="s">
        <v>38</v>
      </c>
      <c r="H1804" s="12">
        <v>30</v>
      </c>
      <c r="I1804" s="1">
        <v>50</v>
      </c>
      <c r="J1804" s="2">
        <f t="shared" si="338"/>
        <v>13.667495277425225</v>
      </c>
      <c r="K1804" s="2">
        <f t="shared" si="339"/>
        <v>35.867232367543181</v>
      </c>
      <c r="L1804" s="2">
        <f t="shared" si="340"/>
        <v>14.059922249139506</v>
      </c>
    </row>
    <row r="1805" spans="1:12" hidden="1" x14ac:dyDescent="0.3">
      <c r="A1805" s="74">
        <v>44719</v>
      </c>
      <c r="B1805" s="78">
        <v>6.62</v>
      </c>
      <c r="C1805" s="80" t="s">
        <v>38</v>
      </c>
      <c r="D1805" s="78">
        <v>60.85</v>
      </c>
      <c r="E1805" s="85" t="s">
        <v>38</v>
      </c>
      <c r="F1805" s="78">
        <v>7.81</v>
      </c>
      <c r="G1805" s="80" t="s">
        <v>38</v>
      </c>
      <c r="H1805" s="12">
        <v>30</v>
      </c>
      <c r="I1805" s="1">
        <v>50</v>
      </c>
      <c r="J1805" s="2">
        <f t="shared" si="338"/>
        <v>13.669020701154038</v>
      </c>
      <c r="K1805" s="2">
        <f t="shared" si="339"/>
        <v>35.954891327080752</v>
      </c>
      <c r="L1805" s="2">
        <f t="shared" si="340"/>
        <v>14.049202027532857</v>
      </c>
    </row>
    <row r="1806" spans="1:12" hidden="1" x14ac:dyDescent="0.3">
      <c r="A1806" s="74">
        <v>44720</v>
      </c>
      <c r="B1806" s="78">
        <v>5.22</v>
      </c>
      <c r="C1806" s="80" t="s">
        <v>38</v>
      </c>
      <c r="D1806" s="78">
        <v>65.540000000000006</v>
      </c>
      <c r="E1806" s="85" t="s">
        <v>38</v>
      </c>
      <c r="F1806" s="78">
        <v>6.05</v>
      </c>
      <c r="G1806" s="80" t="s">
        <v>38</v>
      </c>
      <c r="H1806" s="12">
        <v>30</v>
      </c>
      <c r="I1806" s="1">
        <v>50</v>
      </c>
      <c r="J1806" s="2">
        <f t="shared" si="338"/>
        <v>13.645404881945</v>
      </c>
      <c r="K1806" s="2">
        <f t="shared" si="339"/>
        <v>36.005267049624109</v>
      </c>
      <c r="L1806" s="2">
        <f t="shared" si="340"/>
        <v>14.019562138336182</v>
      </c>
    </row>
    <row r="1807" spans="1:12" hidden="1" x14ac:dyDescent="0.3">
      <c r="A1807" s="74">
        <v>44721</v>
      </c>
      <c r="B1807" s="78">
        <v>5.4884999999999966</v>
      </c>
      <c r="C1807" s="80" t="s">
        <v>66</v>
      </c>
      <c r="D1807" s="78">
        <v>50.82</v>
      </c>
      <c r="E1807" s="85" t="s">
        <v>38</v>
      </c>
      <c r="F1807" s="78">
        <v>6.36</v>
      </c>
      <c r="G1807" s="80" t="s">
        <v>38</v>
      </c>
      <c r="H1807" s="12">
        <v>30</v>
      </c>
      <c r="I1807" s="1">
        <v>50</v>
      </c>
      <c r="J1807" s="2">
        <f t="shared" si="338"/>
        <v>13.651219853696414</v>
      </c>
      <c r="K1807" s="2">
        <f t="shared" si="339"/>
        <v>36.073099419566304</v>
      </c>
      <c r="L1807" s="2">
        <f t="shared" si="340"/>
        <v>14.028564908419284</v>
      </c>
    </row>
    <row r="1808" spans="1:12" hidden="1" x14ac:dyDescent="0.3">
      <c r="A1808" s="74">
        <v>44722</v>
      </c>
      <c r="B1808" s="78">
        <v>4.8899999999999997</v>
      </c>
      <c r="C1808" s="80" t="s">
        <v>38</v>
      </c>
      <c r="D1808" s="78">
        <v>80.510000000000005</v>
      </c>
      <c r="E1808" s="85" t="s">
        <v>38</v>
      </c>
      <c r="F1808" s="78">
        <v>6.07</v>
      </c>
      <c r="G1808" s="80" t="s">
        <v>38</v>
      </c>
      <c r="H1808" s="12">
        <v>30</v>
      </c>
      <c r="I1808" s="1">
        <v>50</v>
      </c>
      <c r="J1808" s="2">
        <f t="shared" si="338"/>
        <v>13.655739627707716</v>
      </c>
      <c r="K1808" s="2">
        <f t="shared" si="339"/>
        <v>36.262492483150119</v>
      </c>
      <c r="L1808" s="2">
        <f t="shared" si="340"/>
        <v>14.031362692352801</v>
      </c>
    </row>
    <row r="1809" spans="1:12" hidden="1" x14ac:dyDescent="0.3">
      <c r="A1809" s="74">
        <v>44723</v>
      </c>
      <c r="B1809" s="78">
        <v>4.7091304347826046</v>
      </c>
      <c r="C1809" s="80" t="s">
        <v>78</v>
      </c>
      <c r="D1809" s="78">
        <v>29.5</v>
      </c>
      <c r="E1809" s="85" t="s">
        <v>38</v>
      </c>
      <c r="F1809" s="78">
        <v>5.6</v>
      </c>
      <c r="G1809" s="80" t="s">
        <v>38</v>
      </c>
      <c r="H1809" s="12">
        <v>30</v>
      </c>
      <c r="I1809" s="1">
        <v>50</v>
      </c>
      <c r="J1809" s="2">
        <f t="shared" si="338"/>
        <v>13.654494233455686</v>
      </c>
      <c r="K1809" s="2">
        <f t="shared" si="339"/>
        <v>36.177579188352432</v>
      </c>
      <c r="L1809" s="2">
        <f t="shared" si="340"/>
        <v>14.032221418114574</v>
      </c>
    </row>
    <row r="1810" spans="1:12" hidden="1" x14ac:dyDescent="0.3">
      <c r="A1810" s="74">
        <v>44724</v>
      </c>
      <c r="B1810" s="78">
        <v>9.6199999999999992</v>
      </c>
      <c r="C1810" s="80" t="s">
        <v>38</v>
      </c>
      <c r="D1810" s="78">
        <v>32.840000000000003</v>
      </c>
      <c r="E1810" s="85" t="s">
        <v>38</v>
      </c>
      <c r="F1810" s="78">
        <v>11.5</v>
      </c>
      <c r="G1810" s="80" t="s">
        <v>38</v>
      </c>
      <c r="H1810" s="12">
        <v>30</v>
      </c>
      <c r="I1810" s="1">
        <v>50</v>
      </c>
      <c r="J1810" s="2">
        <f t="shared" si="338"/>
        <v>13.667093103512183</v>
      </c>
      <c r="K1810" s="2">
        <f t="shared" si="339"/>
        <v>36.191625431127001</v>
      </c>
      <c r="L1810" s="2">
        <f t="shared" si="340"/>
        <v>14.04826019927801</v>
      </c>
    </row>
    <row r="1811" spans="1:12" hidden="1" x14ac:dyDescent="0.3">
      <c r="A1811" s="74">
        <v>44725</v>
      </c>
      <c r="B1811" s="78">
        <v>9.6199999999999974</v>
      </c>
      <c r="C1811" s="80" t="s">
        <v>82</v>
      </c>
      <c r="D1811" s="78">
        <v>23.29</v>
      </c>
      <c r="E1811" s="85" t="s">
        <v>38</v>
      </c>
      <c r="F1811" s="78">
        <v>8.0399999999999991</v>
      </c>
      <c r="G1811" s="80" t="s">
        <v>38</v>
      </c>
      <c r="H1811" s="12">
        <v>30</v>
      </c>
      <c r="I1811" s="1">
        <v>50</v>
      </c>
      <c r="J1811" s="2">
        <f t="shared" si="338"/>
        <v>13.68144338599806</v>
      </c>
      <c r="K1811" s="2">
        <f t="shared" si="339"/>
        <v>36.15653872592469</v>
      </c>
      <c r="L1811" s="2">
        <f t="shared" si="340"/>
        <v>14.057318371023163</v>
      </c>
    </row>
    <row r="1812" spans="1:12" hidden="1" x14ac:dyDescent="0.3">
      <c r="A1812" s="74">
        <v>44726</v>
      </c>
      <c r="B1812" s="78">
        <v>8.5299999999999994</v>
      </c>
      <c r="C1812" s="80" t="s">
        <v>38</v>
      </c>
      <c r="D1812" s="78">
        <v>64.119999999999976</v>
      </c>
      <c r="E1812" s="85" t="s">
        <v>88</v>
      </c>
      <c r="F1812" s="78">
        <v>14.88</v>
      </c>
      <c r="G1812" s="80" t="s">
        <v>38</v>
      </c>
      <c r="H1812" s="12">
        <v>30</v>
      </c>
      <c r="I1812" s="1">
        <v>50</v>
      </c>
      <c r="J1812" s="2">
        <f t="shared" si="338"/>
        <v>13.687516832325745</v>
      </c>
      <c r="K1812" s="2">
        <f t="shared" si="339"/>
        <v>36.280411558294638</v>
      </c>
      <c r="L1812" s="2">
        <f t="shared" si="340"/>
        <v>14.07673665357164</v>
      </c>
    </row>
    <row r="1813" spans="1:12" hidden="1" x14ac:dyDescent="0.3">
      <c r="A1813" s="74">
        <v>44727</v>
      </c>
      <c r="B1813" s="78">
        <v>10.327391304347831</v>
      </c>
      <c r="C1813" s="80" t="s">
        <v>78</v>
      </c>
      <c r="D1813" s="78">
        <v>47.69</v>
      </c>
      <c r="E1813" s="85" t="s">
        <v>38</v>
      </c>
      <c r="F1813" s="78">
        <v>14.34</v>
      </c>
      <c r="G1813" s="80" t="s">
        <v>38</v>
      </c>
      <c r="H1813" s="12">
        <v>30</v>
      </c>
      <c r="I1813" s="1">
        <v>50</v>
      </c>
      <c r="J1813" s="2">
        <f t="shared" si="338"/>
        <v>13.694402118496217</v>
      </c>
      <c r="K1813" s="2">
        <f t="shared" si="339"/>
        <v>36.304399997600996</v>
      </c>
      <c r="L1813" s="2">
        <f t="shared" si="340"/>
        <v>14.085130005372193</v>
      </c>
    </row>
    <row r="1814" spans="1:12" hidden="1" x14ac:dyDescent="0.3">
      <c r="A1814" s="74">
        <v>44728</v>
      </c>
      <c r="B1814" s="78">
        <v>8.6</v>
      </c>
      <c r="C1814" s="80" t="s">
        <v>38</v>
      </c>
      <c r="D1814" s="78">
        <v>64.61</v>
      </c>
      <c r="E1814" s="85" t="s">
        <v>38</v>
      </c>
      <c r="F1814" s="78">
        <v>13.64</v>
      </c>
      <c r="G1814" s="80" t="s">
        <v>38</v>
      </c>
      <c r="H1814" s="12">
        <v>30</v>
      </c>
      <c r="I1814" s="1">
        <v>50</v>
      </c>
      <c r="J1814" s="2">
        <f t="shared" si="338"/>
        <v>13.690729802112036</v>
      </c>
      <c r="K1814" s="2">
        <f t="shared" si="339"/>
        <v>36.305613870433376</v>
      </c>
      <c r="L1814" s="2">
        <f t="shared" si="340"/>
        <v>14.077262969361113</v>
      </c>
    </row>
    <row r="1815" spans="1:12" hidden="1" x14ac:dyDescent="0.3">
      <c r="A1815" s="74">
        <v>44729</v>
      </c>
      <c r="B1815" s="78">
        <v>7.33</v>
      </c>
      <c r="C1815" s="80" t="s">
        <v>38</v>
      </c>
      <c r="D1815" s="78">
        <v>24.33</v>
      </c>
      <c r="E1815" s="85" t="s">
        <v>38</v>
      </c>
      <c r="F1815" s="78">
        <v>9.18</v>
      </c>
      <c r="G1815" s="80" t="s">
        <v>38</v>
      </c>
      <c r="H1815" s="12">
        <v>30</v>
      </c>
      <c r="I1815" s="1">
        <v>50</v>
      </c>
      <c r="J1815" s="2">
        <f t="shared" si="338"/>
        <v>13.694063135445367</v>
      </c>
      <c r="K1815" s="2">
        <f t="shared" si="339"/>
        <v>36.230122540953602</v>
      </c>
      <c r="L1815" s="2">
        <f t="shared" si="340"/>
        <v>14.084105074624272</v>
      </c>
    </row>
    <row r="1816" spans="1:12" hidden="1" x14ac:dyDescent="0.3">
      <c r="A1816" s="74">
        <v>44730</v>
      </c>
      <c r="B1816" s="78">
        <v>11.17</v>
      </c>
      <c r="C1816" s="80" t="s">
        <v>38</v>
      </c>
      <c r="D1816" s="78">
        <v>30.09</v>
      </c>
      <c r="E1816" s="85" t="s">
        <v>38</v>
      </c>
      <c r="F1816" s="78">
        <v>15.33</v>
      </c>
      <c r="G1816" s="80" t="s">
        <v>38</v>
      </c>
      <c r="H1816" s="12">
        <v>30</v>
      </c>
      <c r="I1816" s="1">
        <v>50</v>
      </c>
      <c r="J1816" s="2">
        <f t="shared" si="338"/>
        <v>13.711351271038589</v>
      </c>
      <c r="K1816" s="2">
        <f t="shared" si="339"/>
        <v>36.109746818410258</v>
      </c>
      <c r="L1816" s="2">
        <f t="shared" si="340"/>
        <v>14.106598149416515</v>
      </c>
    </row>
    <row r="1817" spans="1:12" hidden="1" x14ac:dyDescent="0.3">
      <c r="A1817" s="74">
        <v>44731</v>
      </c>
      <c r="B1817" s="78">
        <v>15.16</v>
      </c>
      <c r="C1817" s="80" t="s">
        <v>38</v>
      </c>
      <c r="D1817" s="78">
        <v>12.37</v>
      </c>
      <c r="E1817" s="85" t="s">
        <v>38</v>
      </c>
      <c r="F1817" s="78">
        <v>15.08</v>
      </c>
      <c r="G1817" s="80" t="s">
        <v>38</v>
      </c>
      <c r="H1817" s="12">
        <v>30</v>
      </c>
      <c r="I1817" s="1">
        <v>50</v>
      </c>
      <c r="J1817" s="2">
        <f t="shared" si="338"/>
        <v>13.737424717366272</v>
      </c>
      <c r="K1817" s="2">
        <f t="shared" si="339"/>
        <v>36.008215026502739</v>
      </c>
      <c r="L1817" s="2">
        <f t="shared" si="340"/>
        <v>14.121085684042555</v>
      </c>
    </row>
    <row r="1818" spans="1:12" hidden="1" x14ac:dyDescent="0.3">
      <c r="A1818" s="74">
        <v>44732</v>
      </c>
      <c r="B1818" s="78">
        <v>12.87</v>
      </c>
      <c r="C1818" s="80" t="s">
        <v>38</v>
      </c>
      <c r="D1818" s="78">
        <v>12.76</v>
      </c>
      <c r="E1818" s="85" t="s">
        <v>38</v>
      </c>
      <c r="F1818" s="78">
        <v>11.73</v>
      </c>
      <c r="G1818" s="80" t="s">
        <v>38</v>
      </c>
      <c r="H1818" s="12">
        <v>30</v>
      </c>
      <c r="I1818" s="1">
        <v>50</v>
      </c>
      <c r="J1818" s="2">
        <f t="shared" si="338"/>
        <v>13.720193078948196</v>
      </c>
      <c r="K1818" s="2">
        <f t="shared" si="339"/>
        <v>36.018995373323548</v>
      </c>
      <c r="L1818" s="2">
        <f t="shared" si="340"/>
        <v>14.1223599222697</v>
      </c>
    </row>
    <row r="1819" spans="1:12" hidden="1" x14ac:dyDescent="0.3">
      <c r="A1819" s="74">
        <v>44733</v>
      </c>
      <c r="B1819" s="78">
        <v>9.84</v>
      </c>
      <c r="C1819" s="80" t="s">
        <v>38</v>
      </c>
      <c r="D1819" s="78">
        <v>82.07</v>
      </c>
      <c r="E1819" s="85" t="s">
        <v>38</v>
      </c>
      <c r="F1819" s="78">
        <v>16.62</v>
      </c>
      <c r="G1819" s="80" t="s">
        <v>38</v>
      </c>
      <c r="H1819" s="12">
        <v>30</v>
      </c>
      <c r="I1819" s="1">
        <v>50</v>
      </c>
      <c r="J1819" s="2">
        <f t="shared" si="338"/>
        <v>13.706605508326728</v>
      </c>
      <c r="K1819" s="2">
        <f t="shared" si="339"/>
        <v>36.205880464015195</v>
      </c>
      <c r="L1819" s="2">
        <f t="shared" si="340"/>
        <v>14.12945133501208</v>
      </c>
    </row>
    <row r="1820" spans="1:12" hidden="1" x14ac:dyDescent="0.3">
      <c r="A1820" s="74">
        <v>44734</v>
      </c>
      <c r="B1820" s="78">
        <v>8.1417391304347859</v>
      </c>
      <c r="C1820" s="80" t="s">
        <v>78</v>
      </c>
      <c r="D1820" s="78">
        <v>40.01</v>
      </c>
      <c r="E1820" s="85" t="s">
        <v>38</v>
      </c>
      <c r="F1820" s="78">
        <v>14.296086956521741</v>
      </c>
      <c r="G1820" s="80" t="s">
        <v>89</v>
      </c>
      <c r="H1820" s="12">
        <v>30</v>
      </c>
      <c r="I1820" s="1">
        <v>50</v>
      </c>
      <c r="J1820" s="2">
        <f t="shared" si="338"/>
        <v>13.703926805305356</v>
      </c>
      <c r="K1820" s="2">
        <f t="shared" si="339"/>
        <v>36.232152140315776</v>
      </c>
      <c r="L1820" s="2">
        <f t="shared" si="340"/>
        <v>14.141047143755907</v>
      </c>
    </row>
    <row r="1821" spans="1:12" hidden="1" x14ac:dyDescent="0.3">
      <c r="A1821" s="74">
        <v>44735</v>
      </c>
      <c r="B1821" s="78">
        <v>6.43</v>
      </c>
      <c r="C1821" s="80" t="s">
        <v>38</v>
      </c>
      <c r="D1821" s="78">
        <v>65.290000000000006</v>
      </c>
      <c r="E1821" s="85" t="s">
        <v>38</v>
      </c>
      <c r="F1821" s="78">
        <v>12.38</v>
      </c>
      <c r="G1821" s="80" t="s">
        <v>38</v>
      </c>
      <c r="H1821" s="12">
        <v>30</v>
      </c>
      <c r="I1821" s="1">
        <v>50</v>
      </c>
      <c r="J1821" s="2">
        <f t="shared" si="338"/>
        <v>13.68460477140705</v>
      </c>
      <c r="K1821" s="2">
        <f t="shared" si="339"/>
        <v>36.309059654766649</v>
      </c>
      <c r="L1821" s="2">
        <f t="shared" si="340"/>
        <v>14.13830476148444</v>
      </c>
    </row>
    <row r="1822" spans="1:12" hidden="1" x14ac:dyDescent="0.3">
      <c r="A1822" s="74">
        <v>44736</v>
      </c>
      <c r="B1822" s="78">
        <v>8.0455797101449313</v>
      </c>
      <c r="C1822" s="80" t="s">
        <v>78</v>
      </c>
      <c r="D1822" s="78">
        <v>75.33</v>
      </c>
      <c r="E1822" s="85" t="s">
        <v>38</v>
      </c>
      <c r="F1822" s="78">
        <v>9.1</v>
      </c>
      <c r="G1822" s="80" t="s">
        <v>38</v>
      </c>
      <c r="H1822" s="12">
        <v>30</v>
      </c>
      <c r="I1822" s="1">
        <v>50</v>
      </c>
      <c r="J1822" s="2">
        <f t="shared" si="338"/>
        <v>13.683773075672999</v>
      </c>
      <c r="K1822" s="2">
        <f t="shared" si="339"/>
        <v>36.313770637425606</v>
      </c>
      <c r="L1822" s="2">
        <f t="shared" si="340"/>
        <v>14.132819996941505</v>
      </c>
    </row>
    <row r="1823" spans="1:12" hidden="1" x14ac:dyDescent="0.3">
      <c r="A1823" s="74">
        <v>44737</v>
      </c>
      <c r="B1823" s="78">
        <v>9.85</v>
      </c>
      <c r="C1823" s="80" t="s">
        <v>38</v>
      </c>
      <c r="D1823" s="78">
        <v>16.98</v>
      </c>
      <c r="E1823" s="85" t="s">
        <v>38</v>
      </c>
      <c r="F1823" s="78">
        <v>11.35</v>
      </c>
      <c r="G1823" s="80" t="s">
        <v>38</v>
      </c>
      <c r="H1823" s="12">
        <v>30</v>
      </c>
      <c r="I1823" s="1">
        <v>50</v>
      </c>
      <c r="J1823" s="2">
        <f t="shared" si="338"/>
        <v>13.697869120870738</v>
      </c>
      <c r="K1823" s="2">
        <f t="shared" si="339"/>
        <v>36.179030753032535</v>
      </c>
      <c r="L1823" s="2">
        <f t="shared" si="340"/>
        <v>14.148221658991368</v>
      </c>
    </row>
    <row r="1824" spans="1:12" hidden="1" x14ac:dyDescent="0.3">
      <c r="A1824" s="74">
        <v>44738</v>
      </c>
      <c r="B1824" s="78">
        <v>8.93</v>
      </c>
      <c r="C1824" s="80" t="s">
        <v>38</v>
      </c>
      <c r="D1824" s="78">
        <v>18.600000000000001</v>
      </c>
      <c r="E1824" s="85" t="s">
        <v>38</v>
      </c>
      <c r="F1824" s="78">
        <v>11.36</v>
      </c>
      <c r="G1824" s="80" t="s">
        <v>38</v>
      </c>
      <c r="H1824" s="12">
        <v>30</v>
      </c>
      <c r="I1824" s="1">
        <v>50</v>
      </c>
      <c r="J1824" s="2">
        <f t="shared" si="338"/>
        <v>13.708377595447011</v>
      </c>
      <c r="K1824" s="2">
        <f t="shared" si="339"/>
        <v>36.159608787714618</v>
      </c>
      <c r="L1824" s="2">
        <f t="shared" si="340"/>
        <v>14.159468196387488</v>
      </c>
    </row>
    <row r="1825" spans="1:12" hidden="1" x14ac:dyDescent="0.3">
      <c r="A1825" s="74">
        <v>44739</v>
      </c>
      <c r="B1825" s="78">
        <v>11.92</v>
      </c>
      <c r="C1825" s="80" t="s">
        <v>38</v>
      </c>
      <c r="D1825" s="78">
        <v>28.97</v>
      </c>
      <c r="E1825" s="85" t="s">
        <v>38</v>
      </c>
      <c r="F1825" s="78">
        <v>15.46</v>
      </c>
      <c r="G1825" s="80" t="s">
        <v>38</v>
      </c>
      <c r="H1825" s="12">
        <v>30</v>
      </c>
      <c r="I1825" s="1">
        <v>50</v>
      </c>
      <c r="J1825" s="2">
        <f t="shared" si="338"/>
        <v>13.727106409006334</v>
      </c>
      <c r="K1825" s="2">
        <f t="shared" si="339"/>
        <v>36.192296648986293</v>
      </c>
      <c r="L1825" s="2">
        <f t="shared" si="340"/>
        <v>14.185257670071699</v>
      </c>
    </row>
    <row r="1826" spans="1:12" hidden="1" x14ac:dyDescent="0.3">
      <c r="A1826" s="74">
        <v>44740</v>
      </c>
      <c r="B1826" s="78">
        <v>16.940000000000001</v>
      </c>
      <c r="C1826" s="80" t="s">
        <v>38</v>
      </c>
      <c r="D1826" s="78">
        <v>22.38</v>
      </c>
      <c r="E1826" s="85" t="s">
        <v>38</v>
      </c>
      <c r="F1826" s="78">
        <v>14.94</v>
      </c>
      <c r="G1826" s="80" t="s">
        <v>38</v>
      </c>
      <c r="H1826" s="12">
        <v>30</v>
      </c>
      <c r="I1826" s="1">
        <v>50</v>
      </c>
      <c r="J1826" s="2">
        <f t="shared" si="338"/>
        <v>13.748349346859438</v>
      </c>
      <c r="K1826" s="2">
        <f t="shared" si="339"/>
        <v>36.112614568061439</v>
      </c>
      <c r="L1826" s="2">
        <f t="shared" si="340"/>
        <v>14.189301991401337</v>
      </c>
    </row>
    <row r="1827" spans="1:12" hidden="1" x14ac:dyDescent="0.3">
      <c r="A1827" s="74">
        <v>44741</v>
      </c>
      <c r="B1827" s="78">
        <v>8.41</v>
      </c>
      <c r="C1827" s="80" t="s">
        <v>38</v>
      </c>
      <c r="D1827" s="78">
        <v>29.06</v>
      </c>
      <c r="E1827" s="85" t="s">
        <v>38</v>
      </c>
      <c r="F1827" s="78">
        <v>9.85</v>
      </c>
      <c r="G1827" s="80" t="s">
        <v>38</v>
      </c>
      <c r="H1827" s="12">
        <v>30</v>
      </c>
      <c r="I1827" s="1">
        <v>50</v>
      </c>
      <c r="J1827" s="2">
        <f t="shared" si="338"/>
        <v>13.739959516350964</v>
      </c>
      <c r="K1827" s="2">
        <f t="shared" si="339"/>
        <v>36.170013411992066</v>
      </c>
      <c r="L1827" s="2">
        <f t="shared" si="340"/>
        <v>14.18218287782793</v>
      </c>
    </row>
    <row r="1828" spans="1:12" hidden="1" x14ac:dyDescent="0.3">
      <c r="A1828" s="74">
        <v>44742</v>
      </c>
      <c r="B1828" s="78">
        <v>13.69</v>
      </c>
      <c r="C1828" s="80" t="s">
        <v>38</v>
      </c>
      <c r="D1828" s="78">
        <v>41.86</v>
      </c>
      <c r="E1828" s="85" t="s">
        <v>38</v>
      </c>
      <c r="F1828" s="78">
        <v>19.28</v>
      </c>
      <c r="G1828" s="80" t="s">
        <v>38</v>
      </c>
      <c r="H1828" s="12">
        <v>30</v>
      </c>
      <c r="I1828" s="1">
        <v>50</v>
      </c>
      <c r="J1828" s="2">
        <f t="shared" si="338"/>
        <v>13.751795674543054</v>
      </c>
      <c r="K1828" s="2">
        <f t="shared" si="339"/>
        <v>36.242759076731957</v>
      </c>
      <c r="L1828" s="2">
        <f t="shared" si="340"/>
        <v>14.211739664531532</v>
      </c>
    </row>
    <row r="1829" spans="1:12" hidden="1" x14ac:dyDescent="0.3">
      <c r="A1829" s="74">
        <v>44743</v>
      </c>
      <c r="B1829" s="78">
        <v>17.079999999999998</v>
      </c>
      <c r="C1829" s="80" t="s">
        <v>38</v>
      </c>
      <c r="D1829" s="78">
        <v>22.19</v>
      </c>
      <c r="E1829" s="85" t="s">
        <v>38</v>
      </c>
      <c r="F1829" s="78">
        <v>20.83</v>
      </c>
      <c r="G1829" s="80" t="s">
        <v>38</v>
      </c>
      <c r="H1829" s="12">
        <v>30</v>
      </c>
      <c r="I1829" s="1">
        <v>50</v>
      </c>
      <c r="J1829" s="2">
        <f t="shared" ref="J1829:J1859" si="341">AVERAGE(B1465:B1829)</f>
        <v>13.698914318610852</v>
      </c>
      <c r="K1829" s="2">
        <f t="shared" ref="K1829:K1859" si="342">AVERAGE(D1465:D1829)</f>
        <v>36.113279307945831</v>
      </c>
      <c r="L1829" s="2">
        <f t="shared" ref="L1829:L1859" si="343">AVERAGE(F1465:F1829)</f>
        <v>14.217307531567542</v>
      </c>
    </row>
    <row r="1830" spans="1:12" hidden="1" x14ac:dyDescent="0.3">
      <c r="A1830" s="74">
        <v>44744</v>
      </c>
      <c r="B1830" s="78">
        <v>10.42</v>
      </c>
      <c r="C1830" s="80" t="s">
        <v>38</v>
      </c>
      <c r="D1830" s="78">
        <v>8.5500000000000007</v>
      </c>
      <c r="E1830" s="85" t="s">
        <v>38</v>
      </c>
      <c r="F1830" s="78">
        <v>10.52</v>
      </c>
      <c r="G1830" s="80" t="s">
        <v>38</v>
      </c>
      <c r="H1830" s="12">
        <v>30</v>
      </c>
      <c r="I1830" s="1">
        <v>50</v>
      </c>
      <c r="J1830" s="2">
        <f t="shared" si="341"/>
        <v>13.713914318610851</v>
      </c>
      <c r="K1830" s="2">
        <f t="shared" si="342"/>
        <v>36.017036533379347</v>
      </c>
      <c r="L1830" s="2">
        <f t="shared" si="343"/>
        <v>14.22342941522405</v>
      </c>
    </row>
    <row r="1831" spans="1:12" hidden="1" x14ac:dyDescent="0.3">
      <c r="A1831" s="74">
        <v>44745</v>
      </c>
      <c r="B1831" s="78">
        <v>6.57</v>
      </c>
      <c r="C1831" s="80" t="s">
        <v>38</v>
      </c>
      <c r="D1831" s="78">
        <v>15.78</v>
      </c>
      <c r="E1831" s="85" t="s">
        <v>38</v>
      </c>
      <c r="F1831" s="78">
        <v>9.1</v>
      </c>
      <c r="G1831" s="80" t="s">
        <v>38</v>
      </c>
      <c r="H1831" s="12">
        <v>30</v>
      </c>
      <c r="I1831" s="1">
        <v>50</v>
      </c>
      <c r="J1831" s="2">
        <f t="shared" si="341"/>
        <v>13.706061211266219</v>
      </c>
      <c r="K1831" s="2">
        <f t="shared" si="342"/>
        <v>35.976371793494963</v>
      </c>
      <c r="L1831" s="2">
        <f t="shared" si="343"/>
        <v>14.224731354282223</v>
      </c>
    </row>
    <row r="1832" spans="1:12" hidden="1" x14ac:dyDescent="0.3">
      <c r="A1832" s="74">
        <v>44746</v>
      </c>
      <c r="B1832" s="78">
        <v>4.66</v>
      </c>
      <c r="C1832" s="80" t="s">
        <v>38</v>
      </c>
      <c r="D1832" s="78">
        <v>21.77</v>
      </c>
      <c r="E1832" s="85" t="s">
        <v>38</v>
      </c>
      <c r="F1832" s="78">
        <v>10.52</v>
      </c>
      <c r="G1832" s="80" t="s">
        <v>38</v>
      </c>
      <c r="H1832" s="12">
        <v>30</v>
      </c>
      <c r="I1832" s="1">
        <v>50</v>
      </c>
      <c r="J1832" s="2">
        <f t="shared" si="341"/>
        <v>13.699903019175821</v>
      </c>
      <c r="K1832" s="2">
        <f t="shared" si="342"/>
        <v>35.957932487136581</v>
      </c>
      <c r="L1832" s="2">
        <f t="shared" si="343"/>
        <v>14.233817226858402</v>
      </c>
    </row>
    <row r="1833" spans="1:12" hidden="1" x14ac:dyDescent="0.3">
      <c r="A1833" s="74">
        <v>44747</v>
      </c>
      <c r="B1833" s="78">
        <v>7.22</v>
      </c>
      <c r="C1833" s="80" t="s">
        <v>38</v>
      </c>
      <c r="D1833" s="78">
        <v>5.97</v>
      </c>
      <c r="E1833" s="85" t="s">
        <v>38</v>
      </c>
      <c r="F1833" s="78">
        <v>6.14</v>
      </c>
      <c r="G1833" s="80" t="s">
        <v>38</v>
      </c>
      <c r="H1833" s="12">
        <v>30</v>
      </c>
      <c r="I1833" s="1">
        <v>50</v>
      </c>
      <c r="J1833" s="2">
        <f t="shared" si="341"/>
        <v>13.707304149119327</v>
      </c>
      <c r="K1833" s="2">
        <f t="shared" si="342"/>
        <v>35.67012796795634</v>
      </c>
      <c r="L1833" s="2">
        <f t="shared" si="343"/>
        <v>14.205867088354246</v>
      </c>
    </row>
    <row r="1834" spans="1:12" hidden="1" x14ac:dyDescent="0.3">
      <c r="A1834" s="74">
        <v>44748</v>
      </c>
      <c r="B1834" s="78">
        <v>6.36</v>
      </c>
      <c r="C1834" s="80" t="s">
        <v>38</v>
      </c>
      <c r="D1834" s="78">
        <v>2.21</v>
      </c>
      <c r="E1834" s="85" t="s">
        <v>38</v>
      </c>
      <c r="F1834" s="78">
        <v>2.61</v>
      </c>
      <c r="G1834" s="80" t="s">
        <v>38</v>
      </c>
      <c r="H1834" s="12">
        <v>30</v>
      </c>
      <c r="I1834" s="1">
        <v>50</v>
      </c>
      <c r="J1834" s="2">
        <f t="shared" si="341"/>
        <v>13.704959516350966</v>
      </c>
      <c r="K1834" s="2">
        <f t="shared" si="342"/>
        <v>35.517526811886974</v>
      </c>
      <c r="L1834" s="2">
        <f t="shared" si="343"/>
        <v>14.186171797495522</v>
      </c>
    </row>
    <row r="1835" spans="1:12" hidden="1" x14ac:dyDescent="0.3">
      <c r="A1835" s="74">
        <v>44749</v>
      </c>
      <c r="B1835" s="78">
        <v>7.2</v>
      </c>
      <c r="C1835" s="80" t="s">
        <v>38</v>
      </c>
      <c r="D1835" s="78">
        <v>8.09</v>
      </c>
      <c r="E1835" s="85" t="s">
        <v>38</v>
      </c>
      <c r="F1835" s="78">
        <v>4.57</v>
      </c>
      <c r="G1835" s="80" t="s">
        <v>38</v>
      </c>
      <c r="H1835" s="12">
        <v>30</v>
      </c>
      <c r="I1835" s="1">
        <v>50</v>
      </c>
      <c r="J1835" s="2">
        <f t="shared" si="341"/>
        <v>13.685665731040229</v>
      </c>
      <c r="K1835" s="2">
        <f t="shared" si="342"/>
        <v>35.460272476626848</v>
      </c>
      <c r="L1835" s="2">
        <f t="shared" si="343"/>
        <v>14.151628861207429</v>
      </c>
    </row>
    <row r="1836" spans="1:12" hidden="1" x14ac:dyDescent="0.3">
      <c r="A1836" s="74">
        <v>44750</v>
      </c>
      <c r="B1836" s="78">
        <v>6.72</v>
      </c>
      <c r="C1836" s="80" t="s">
        <v>38</v>
      </c>
      <c r="D1836" s="78">
        <v>33.82</v>
      </c>
      <c r="E1836" s="85" t="s">
        <v>38</v>
      </c>
      <c r="F1836" s="78">
        <v>7.59</v>
      </c>
      <c r="G1836" s="80" t="s">
        <v>38</v>
      </c>
      <c r="H1836" s="12">
        <v>30</v>
      </c>
      <c r="I1836" s="1">
        <v>50</v>
      </c>
      <c r="J1836" s="2">
        <f t="shared" si="341"/>
        <v>13.673075849170687</v>
      </c>
      <c r="K1836" s="2">
        <f t="shared" si="342"/>
        <v>35.475234854541938</v>
      </c>
      <c r="L1836" s="2">
        <f t="shared" si="343"/>
        <v>14.134411361923833</v>
      </c>
    </row>
    <row r="1837" spans="1:12" hidden="1" x14ac:dyDescent="0.3">
      <c r="A1837" s="74">
        <v>44751</v>
      </c>
      <c r="B1837" s="78">
        <v>6.38</v>
      </c>
      <c r="C1837" s="80" t="s">
        <v>38</v>
      </c>
      <c r="D1837" s="78">
        <v>27.63</v>
      </c>
      <c r="E1837" s="85" t="s">
        <v>38</v>
      </c>
      <c r="F1837" s="78">
        <v>6.8</v>
      </c>
      <c r="G1837" s="80" t="s">
        <v>38</v>
      </c>
      <c r="H1837" s="12">
        <v>30</v>
      </c>
      <c r="I1837" s="1">
        <v>50</v>
      </c>
      <c r="J1837" s="2">
        <f t="shared" si="341"/>
        <v>13.668556075159389</v>
      </c>
      <c r="K1837" s="2">
        <f t="shared" si="342"/>
        <v>35.518385143559286</v>
      </c>
      <c r="L1837" s="2">
        <f t="shared" si="343"/>
        <v>14.117929367463999</v>
      </c>
    </row>
    <row r="1838" spans="1:12" hidden="1" x14ac:dyDescent="0.3">
      <c r="A1838" s="74">
        <v>44752</v>
      </c>
      <c r="B1838" s="78">
        <v>9.19</v>
      </c>
      <c r="C1838" s="80" t="s">
        <v>38</v>
      </c>
      <c r="D1838" s="78">
        <v>19.71</v>
      </c>
      <c r="E1838" s="85" t="s">
        <v>38</v>
      </c>
      <c r="F1838" s="78">
        <v>9.56</v>
      </c>
      <c r="G1838" s="80" t="s">
        <v>38</v>
      </c>
      <c r="H1838" s="12">
        <v>30</v>
      </c>
      <c r="I1838" s="1">
        <v>50</v>
      </c>
      <c r="J1838" s="2">
        <f t="shared" si="341"/>
        <v>13.653160594933398</v>
      </c>
      <c r="K1838" s="2">
        <f t="shared" si="342"/>
        <v>35.536477629108411</v>
      </c>
      <c r="L1838" s="2">
        <f t="shared" si="343"/>
        <v>14.120228536439068</v>
      </c>
    </row>
    <row r="1839" spans="1:12" hidden="1" x14ac:dyDescent="0.3">
      <c r="A1839" s="74">
        <v>44753</v>
      </c>
      <c r="B1839" s="78">
        <v>9.4700000000000006</v>
      </c>
      <c r="C1839" s="80" t="s">
        <v>38</v>
      </c>
      <c r="D1839" s="78">
        <v>8.57</v>
      </c>
      <c r="E1839" s="85" t="s">
        <v>38</v>
      </c>
      <c r="F1839" s="78">
        <v>6.74</v>
      </c>
      <c r="G1839" s="80" t="s">
        <v>38</v>
      </c>
      <c r="H1839" s="12">
        <v>30</v>
      </c>
      <c r="I1839" s="1">
        <v>50</v>
      </c>
      <c r="J1839" s="2">
        <f t="shared" si="341"/>
        <v>13.64194590566786</v>
      </c>
      <c r="K1839" s="2">
        <f t="shared" si="342"/>
        <v>35.535899594426326</v>
      </c>
      <c r="L1839" s="2">
        <f t="shared" si="343"/>
        <v>14.110837954721619</v>
      </c>
    </row>
    <row r="1840" spans="1:12" hidden="1" x14ac:dyDescent="0.3">
      <c r="A1840" s="74">
        <v>44754</v>
      </c>
      <c r="B1840" s="78">
        <v>3.5276190476190474</v>
      </c>
      <c r="C1840" s="80" t="s">
        <v>68</v>
      </c>
      <c r="D1840" s="78">
        <v>20.542380952380984</v>
      </c>
      <c r="E1840" s="85" t="s">
        <v>91</v>
      </c>
      <c r="F1840" s="78">
        <v>6.793157894736841</v>
      </c>
      <c r="G1840" s="80" t="s">
        <v>92</v>
      </c>
      <c r="H1840" s="12">
        <v>30</v>
      </c>
      <c r="I1840" s="1">
        <v>50</v>
      </c>
      <c r="J1840" s="2">
        <f t="shared" si="341"/>
        <v>13.619199066819327</v>
      </c>
      <c r="K1840" s="2">
        <f t="shared" si="342"/>
        <v>35.434461389086394</v>
      </c>
      <c r="L1840" s="2">
        <f t="shared" si="343"/>
        <v>14.100403489056067</v>
      </c>
    </row>
    <row r="1841" spans="1:12" hidden="1" x14ac:dyDescent="0.3">
      <c r="A1841" s="74">
        <v>44755</v>
      </c>
      <c r="B1841" s="78">
        <v>4.38</v>
      </c>
      <c r="C1841" s="80" t="s">
        <v>38</v>
      </c>
      <c r="D1841" s="78">
        <v>9.15</v>
      </c>
      <c r="E1841" s="85" t="s">
        <v>38</v>
      </c>
      <c r="F1841" s="78">
        <v>-1.6620833333333358</v>
      </c>
      <c r="G1841" s="80" t="s">
        <v>38</v>
      </c>
      <c r="H1841" s="12">
        <v>30</v>
      </c>
      <c r="I1841" s="1">
        <v>50</v>
      </c>
      <c r="J1841" s="2">
        <f t="shared" si="341"/>
        <v>13.610413756084865</v>
      </c>
      <c r="K1841" s="2">
        <f t="shared" si="342"/>
        <v>35.172929597178879</v>
      </c>
      <c r="L1841" s="2">
        <f t="shared" si="343"/>
        <v>14.056713507523286</v>
      </c>
    </row>
    <row r="1842" spans="1:12" hidden="1" x14ac:dyDescent="0.3">
      <c r="A1842" s="74">
        <v>44756</v>
      </c>
      <c r="B1842" s="78">
        <v>13.53</v>
      </c>
      <c r="C1842" s="80" t="s">
        <v>38</v>
      </c>
      <c r="D1842" s="78">
        <v>13.72</v>
      </c>
      <c r="E1842" s="85" t="s">
        <v>38</v>
      </c>
      <c r="F1842" s="78">
        <v>4.16</v>
      </c>
      <c r="G1842" s="80" t="s">
        <v>38</v>
      </c>
      <c r="H1842" s="12">
        <v>30</v>
      </c>
      <c r="I1842" s="1">
        <v>50</v>
      </c>
      <c r="J1842" s="2">
        <f t="shared" si="341"/>
        <v>13.622645394502943</v>
      </c>
      <c r="K1842" s="2">
        <f t="shared" si="342"/>
        <v>34.949548094288701</v>
      </c>
      <c r="L1842" s="2">
        <f t="shared" si="343"/>
        <v>14.029622094780901</v>
      </c>
    </row>
    <row r="1843" spans="1:12" hidden="1" x14ac:dyDescent="0.3">
      <c r="A1843" s="74">
        <v>44757</v>
      </c>
      <c r="B1843" s="78">
        <v>6.23</v>
      </c>
      <c r="C1843" s="80" t="s">
        <v>38</v>
      </c>
      <c r="D1843" s="78">
        <v>22.43</v>
      </c>
      <c r="E1843" s="85" t="s">
        <v>38</v>
      </c>
      <c r="F1843" s="78">
        <v>2.95</v>
      </c>
      <c r="G1843" s="80" t="s">
        <v>38</v>
      </c>
      <c r="H1843" s="12">
        <v>30</v>
      </c>
      <c r="I1843" s="1">
        <v>50</v>
      </c>
      <c r="J1843" s="2">
        <f t="shared" si="341"/>
        <v>13.620442004672434</v>
      </c>
      <c r="K1843" s="2">
        <f t="shared" si="342"/>
        <v>34.837958498912975</v>
      </c>
      <c r="L1843" s="2">
        <f t="shared" si="343"/>
        <v>14.015079158492814</v>
      </c>
    </row>
    <row r="1844" spans="1:12" hidden="1" x14ac:dyDescent="0.3">
      <c r="A1844" s="74">
        <v>44758</v>
      </c>
      <c r="B1844" s="78">
        <v>5.1100000000000003</v>
      </c>
      <c r="C1844" s="80" t="s">
        <v>38</v>
      </c>
      <c r="D1844" s="78">
        <v>20.96</v>
      </c>
      <c r="E1844" s="85" t="s">
        <v>38</v>
      </c>
      <c r="F1844" s="78">
        <v>6.75</v>
      </c>
      <c r="G1844" s="80" t="s">
        <v>38</v>
      </c>
      <c r="H1844" s="12">
        <v>30</v>
      </c>
      <c r="I1844" s="1">
        <v>50</v>
      </c>
      <c r="J1844" s="2">
        <f t="shared" si="341"/>
        <v>13.59852110071763</v>
      </c>
      <c r="K1844" s="2">
        <f t="shared" si="342"/>
        <v>34.792409365965</v>
      </c>
      <c r="L1844" s="2">
        <f t="shared" si="343"/>
        <v>13.998569463201951</v>
      </c>
    </row>
    <row r="1845" spans="1:12" hidden="1" x14ac:dyDescent="0.3">
      <c r="A1845" s="74">
        <v>44759</v>
      </c>
      <c r="B1845" s="78">
        <v>9.19</v>
      </c>
      <c r="C1845" s="80" t="s">
        <v>38</v>
      </c>
      <c r="D1845" s="78">
        <v>60.91</v>
      </c>
      <c r="E1845" s="85" t="s">
        <v>38</v>
      </c>
      <c r="F1845" s="78">
        <v>7.27</v>
      </c>
      <c r="G1845" s="80" t="s">
        <v>38</v>
      </c>
      <c r="H1845" s="12">
        <v>30</v>
      </c>
      <c r="I1845" s="1">
        <v>50</v>
      </c>
      <c r="J1845" s="2">
        <f t="shared" si="341"/>
        <v>13.592899631791077</v>
      </c>
      <c r="K1845" s="2">
        <f t="shared" si="342"/>
        <v>34.876050984462111</v>
      </c>
      <c r="L1845" s="2">
        <f t="shared" si="343"/>
        <v>13.971671956276744</v>
      </c>
    </row>
    <row r="1846" spans="1:12" hidden="1" x14ac:dyDescent="0.3">
      <c r="A1846" s="74">
        <v>44760</v>
      </c>
      <c r="B1846" s="78">
        <v>6.5786956521739208</v>
      </c>
      <c r="C1846" s="80" t="s">
        <v>78</v>
      </c>
      <c r="D1846" s="78">
        <v>45.9</v>
      </c>
      <c r="E1846" s="85" t="s">
        <v>38</v>
      </c>
      <c r="F1846" s="78">
        <v>8.7421739130434819</v>
      </c>
      <c r="G1846" s="80" t="s">
        <v>42</v>
      </c>
      <c r="H1846" s="12">
        <v>30</v>
      </c>
      <c r="I1846" s="1">
        <v>50</v>
      </c>
      <c r="J1846" s="2">
        <f t="shared" si="341"/>
        <v>13.597104986740721</v>
      </c>
      <c r="K1846" s="2">
        <f t="shared" si="342"/>
        <v>34.929085666543031</v>
      </c>
      <c r="L1846" s="2">
        <f t="shared" si="343"/>
        <v>13.971567174872435</v>
      </c>
    </row>
    <row r="1847" spans="1:12" hidden="1" x14ac:dyDescent="0.3">
      <c r="A1847" s="74">
        <v>44761</v>
      </c>
      <c r="B1847" s="78">
        <v>9.3000000000000007</v>
      </c>
      <c r="C1847" s="80" t="s">
        <v>38</v>
      </c>
      <c r="D1847" s="78">
        <v>25.05</v>
      </c>
      <c r="E1847" s="85" t="s">
        <v>38</v>
      </c>
      <c r="F1847" s="78">
        <v>14.07</v>
      </c>
      <c r="G1847" s="80" t="s">
        <v>38</v>
      </c>
      <c r="H1847" s="12">
        <v>30</v>
      </c>
      <c r="I1847" s="1">
        <v>50</v>
      </c>
      <c r="J1847" s="2">
        <f t="shared" si="341"/>
        <v>13.611511766401739</v>
      </c>
      <c r="K1847" s="2">
        <f t="shared" si="342"/>
        <v>34.807068773977747</v>
      </c>
      <c r="L1847" s="2">
        <f t="shared" si="343"/>
        <v>13.987855263515092</v>
      </c>
    </row>
    <row r="1848" spans="1:12" hidden="1" x14ac:dyDescent="0.3">
      <c r="A1848" s="74">
        <v>44762</v>
      </c>
      <c r="B1848" s="78">
        <v>9.39</v>
      </c>
      <c r="C1848" s="80" t="s">
        <v>38</v>
      </c>
      <c r="D1848" s="78">
        <v>7.08</v>
      </c>
      <c r="E1848" s="85" t="s">
        <v>38</v>
      </c>
      <c r="F1848" s="78">
        <v>8.3699999999999992</v>
      </c>
      <c r="G1848" s="80" t="s">
        <v>38</v>
      </c>
      <c r="H1848" s="12">
        <v>30</v>
      </c>
      <c r="I1848" s="1">
        <v>50</v>
      </c>
      <c r="J1848" s="2">
        <f t="shared" si="341"/>
        <v>13.624816851147502</v>
      </c>
      <c r="K1848" s="2">
        <f t="shared" si="342"/>
        <v>34.595941606347687</v>
      </c>
      <c r="L1848" s="2">
        <f t="shared" si="343"/>
        <v>13.994032548833649</v>
      </c>
    </row>
    <row r="1849" spans="1:12" hidden="1" x14ac:dyDescent="0.3">
      <c r="A1849" s="74">
        <v>44763</v>
      </c>
      <c r="B1849" s="78">
        <v>21.76</v>
      </c>
      <c r="C1849" s="80" t="s">
        <v>38</v>
      </c>
      <c r="D1849" s="78">
        <v>13.47</v>
      </c>
      <c r="E1849" s="85" t="s">
        <v>38</v>
      </c>
      <c r="F1849" s="78">
        <v>10.41</v>
      </c>
      <c r="G1849" s="80" t="s">
        <v>38</v>
      </c>
      <c r="H1849" s="12">
        <v>30</v>
      </c>
      <c r="I1849" s="1">
        <v>50</v>
      </c>
      <c r="J1849" s="2">
        <f t="shared" si="341"/>
        <v>13.653941144932814</v>
      </c>
      <c r="K1849" s="2">
        <f t="shared" si="342"/>
        <v>34.545999409815892</v>
      </c>
      <c r="L1849" s="2">
        <f t="shared" si="343"/>
        <v>13.998492382628664</v>
      </c>
    </row>
    <row r="1850" spans="1:12" hidden="1" x14ac:dyDescent="0.3">
      <c r="A1850" s="74">
        <v>44764</v>
      </c>
      <c r="B1850" s="78">
        <v>16.39</v>
      </c>
      <c r="C1850" s="80" t="s">
        <v>38</v>
      </c>
      <c r="D1850" s="78">
        <v>8.92</v>
      </c>
      <c r="E1850" s="85" t="s">
        <v>38</v>
      </c>
      <c r="F1850" s="78">
        <v>10.92</v>
      </c>
      <c r="G1850" s="80" t="s">
        <v>38</v>
      </c>
      <c r="H1850" s="12">
        <v>30</v>
      </c>
      <c r="I1850" s="1">
        <v>50</v>
      </c>
      <c r="J1850" s="2">
        <f t="shared" si="341"/>
        <v>13.67628577770118</v>
      </c>
      <c r="K1850" s="2">
        <f t="shared" si="342"/>
        <v>34.432155479180054</v>
      </c>
      <c r="L1850" s="2">
        <f t="shared" si="343"/>
        <v>13.996414820301791</v>
      </c>
    </row>
    <row r="1851" spans="1:12" hidden="1" x14ac:dyDescent="0.3">
      <c r="A1851" s="74">
        <v>44765</v>
      </c>
      <c r="B1851" s="78">
        <v>17.57</v>
      </c>
      <c r="C1851" s="80" t="s">
        <v>38</v>
      </c>
      <c r="D1851" s="78">
        <v>8.3979999999999944</v>
      </c>
      <c r="E1851" s="85" t="s">
        <v>66</v>
      </c>
      <c r="F1851" s="78">
        <v>9.75</v>
      </c>
      <c r="G1851" s="80" t="s">
        <v>38</v>
      </c>
      <c r="H1851" s="12">
        <v>30</v>
      </c>
      <c r="I1851" s="1">
        <v>50</v>
      </c>
      <c r="J1851" s="2">
        <f t="shared" si="341"/>
        <v>13.70860216188197</v>
      </c>
      <c r="K1851" s="2">
        <f t="shared" si="342"/>
        <v>34.256109236405479</v>
      </c>
      <c r="L1851" s="2">
        <f t="shared" si="343"/>
        <v>13.974503462961072</v>
      </c>
    </row>
    <row r="1852" spans="1:12" hidden="1" x14ac:dyDescent="0.3">
      <c r="A1852" s="74">
        <v>44766</v>
      </c>
      <c r="B1852" s="78">
        <v>10.48</v>
      </c>
      <c r="C1852" s="80" t="s">
        <v>38</v>
      </c>
      <c r="D1852" s="78">
        <v>21.92</v>
      </c>
      <c r="E1852" s="85" t="s">
        <v>38</v>
      </c>
      <c r="F1852" s="78">
        <v>8.57</v>
      </c>
      <c r="G1852" s="80" t="s">
        <v>38</v>
      </c>
      <c r="H1852" s="12">
        <v>30</v>
      </c>
      <c r="I1852" s="1">
        <v>50</v>
      </c>
      <c r="J1852" s="2">
        <f t="shared" si="341"/>
        <v>13.72504283984807</v>
      </c>
      <c r="K1852" s="2">
        <f t="shared" si="342"/>
        <v>34.231282646810108</v>
      </c>
      <c r="L1852" s="2">
        <f t="shared" si="343"/>
        <v>13.979822022517858</v>
      </c>
    </row>
    <row r="1853" spans="1:12" hidden="1" x14ac:dyDescent="0.3">
      <c r="A1853" s="74">
        <v>44767</v>
      </c>
      <c r="B1853" s="78">
        <v>12.280476190476195</v>
      </c>
      <c r="C1853" s="80" t="s">
        <v>82</v>
      </c>
      <c r="D1853" s="78">
        <v>61.55</v>
      </c>
      <c r="E1853" s="85" t="s">
        <v>38</v>
      </c>
      <c r="F1853" s="78">
        <v>12.36</v>
      </c>
      <c r="G1853" s="80" t="s">
        <v>38</v>
      </c>
      <c r="H1853" s="12">
        <v>30</v>
      </c>
      <c r="I1853" s="1">
        <v>50</v>
      </c>
      <c r="J1853" s="2">
        <f t="shared" si="341"/>
        <v>13.732417066374838</v>
      </c>
      <c r="K1853" s="2">
        <f t="shared" si="342"/>
        <v>34.250271086116463</v>
      </c>
      <c r="L1853" s="2">
        <f t="shared" si="343"/>
        <v>13.985223684567719</v>
      </c>
    </row>
    <row r="1854" spans="1:12" hidden="1" x14ac:dyDescent="0.3">
      <c r="A1854" s="74">
        <v>44768</v>
      </c>
      <c r="B1854" s="78">
        <v>8.8699999999999992</v>
      </c>
      <c r="C1854" s="80" t="s">
        <v>38</v>
      </c>
      <c r="D1854" s="78">
        <v>29.04</v>
      </c>
      <c r="E1854" s="85" t="s">
        <v>38</v>
      </c>
      <c r="F1854" s="78">
        <v>11.22</v>
      </c>
      <c r="G1854" s="80" t="s">
        <v>38</v>
      </c>
      <c r="H1854" s="12">
        <v>30</v>
      </c>
      <c r="I1854" s="1">
        <v>50</v>
      </c>
      <c r="J1854" s="2">
        <f t="shared" si="341"/>
        <v>13.736032885583876</v>
      </c>
      <c r="K1854" s="2">
        <f t="shared" si="342"/>
        <v>34.153392473399705</v>
      </c>
      <c r="L1854" s="2">
        <f t="shared" si="343"/>
        <v>13.984918975426442</v>
      </c>
    </row>
    <row r="1855" spans="1:12" hidden="1" x14ac:dyDescent="0.3">
      <c r="A1855" s="74">
        <v>44769</v>
      </c>
      <c r="B1855" s="78">
        <v>8.191499999999996</v>
      </c>
      <c r="C1855" s="80" t="s">
        <v>90</v>
      </c>
      <c r="D1855" s="78">
        <v>24.57</v>
      </c>
      <c r="E1855" s="85" t="s">
        <v>38</v>
      </c>
      <c r="F1855" s="78">
        <v>9.27</v>
      </c>
      <c r="G1855" s="80" t="s">
        <v>38</v>
      </c>
      <c r="H1855" s="12">
        <v>30</v>
      </c>
      <c r="I1855" s="1">
        <v>50</v>
      </c>
      <c r="J1855" s="2">
        <f t="shared" si="341"/>
        <v>13.734059721742071</v>
      </c>
      <c r="K1855" s="2">
        <f t="shared" si="342"/>
        <v>34.022005190162709</v>
      </c>
      <c r="L1855" s="2">
        <f t="shared" si="343"/>
        <v>13.977245845232542</v>
      </c>
    </row>
    <row r="1856" spans="1:12" hidden="1" x14ac:dyDescent="0.3">
      <c r="A1856" s="74">
        <v>44770</v>
      </c>
      <c r="B1856" s="78">
        <v>5.1177272727272705</v>
      </c>
      <c r="C1856" s="80" t="s">
        <v>81</v>
      </c>
      <c r="D1856" s="78">
        <v>38.43</v>
      </c>
      <c r="E1856" s="85" t="s">
        <v>38</v>
      </c>
      <c r="F1856" s="78">
        <v>10.41</v>
      </c>
      <c r="G1856" s="80" t="s">
        <v>38</v>
      </c>
      <c r="H1856" s="12">
        <v>30</v>
      </c>
      <c r="I1856" s="1">
        <v>50</v>
      </c>
      <c r="J1856" s="2">
        <f t="shared" si="341"/>
        <v>13.701821663190451</v>
      </c>
      <c r="K1856" s="2">
        <f t="shared" si="342"/>
        <v>33.751918484960392</v>
      </c>
      <c r="L1856" s="2">
        <f t="shared" si="343"/>
        <v>13.959406510052482</v>
      </c>
    </row>
    <row r="1857" spans="1:12" hidden="1" x14ac:dyDescent="0.3">
      <c r="A1857" s="74">
        <v>44771</v>
      </c>
      <c r="B1857" s="78">
        <v>7.55</v>
      </c>
      <c r="C1857" s="80" t="s">
        <v>38</v>
      </c>
      <c r="D1857" s="78">
        <v>24.64</v>
      </c>
      <c r="E1857" s="85" t="s">
        <v>38</v>
      </c>
      <c r="F1857" s="78">
        <v>10.6</v>
      </c>
      <c r="G1857" s="80" t="s">
        <v>38</v>
      </c>
      <c r="H1857" s="12">
        <v>30</v>
      </c>
      <c r="I1857" s="1">
        <v>50</v>
      </c>
      <c r="J1857" s="2">
        <f t="shared" si="341"/>
        <v>13.694053301608532</v>
      </c>
      <c r="K1857" s="2">
        <f t="shared" si="342"/>
        <v>33.663276866463285</v>
      </c>
      <c r="L1857" s="2">
        <f t="shared" si="343"/>
        <v>13.956027008667443</v>
      </c>
    </row>
    <row r="1858" spans="1:12" hidden="1" x14ac:dyDescent="0.3">
      <c r="A1858" s="74">
        <v>44772</v>
      </c>
      <c r="B1858" s="78">
        <v>10.9</v>
      </c>
      <c r="C1858" s="80" t="s">
        <v>38</v>
      </c>
      <c r="D1858" s="78">
        <v>26.52</v>
      </c>
      <c r="E1858" s="85" t="s">
        <v>38</v>
      </c>
      <c r="F1858" s="78">
        <v>9.56</v>
      </c>
      <c r="G1858" s="80" t="s">
        <v>38</v>
      </c>
      <c r="H1858" s="12">
        <v>30</v>
      </c>
      <c r="I1858" s="1">
        <v>50</v>
      </c>
      <c r="J1858" s="2">
        <f t="shared" si="341"/>
        <v>13.705154996523785</v>
      </c>
      <c r="K1858" s="2">
        <f t="shared" si="342"/>
        <v>33.50735201097195</v>
      </c>
      <c r="L1858" s="2">
        <f t="shared" si="343"/>
        <v>13.9535339338752</v>
      </c>
    </row>
    <row r="1859" spans="1:12" hidden="1" x14ac:dyDescent="0.3">
      <c r="A1859" s="74">
        <v>44773</v>
      </c>
      <c r="B1859" s="78">
        <v>8.77</v>
      </c>
      <c r="C1859" s="80" t="s">
        <v>38</v>
      </c>
      <c r="D1859" s="78">
        <v>28.63</v>
      </c>
      <c r="E1859" s="85" t="s">
        <v>38</v>
      </c>
      <c r="F1859" s="78">
        <v>11.69</v>
      </c>
      <c r="G1859" s="80" t="s">
        <v>38</v>
      </c>
      <c r="H1859" s="12">
        <v>30</v>
      </c>
      <c r="I1859" s="1">
        <v>50</v>
      </c>
      <c r="J1859" s="2">
        <f t="shared" si="341"/>
        <v>13.697047651891017</v>
      </c>
      <c r="K1859" s="2">
        <f t="shared" si="342"/>
        <v>33.379982068775412</v>
      </c>
      <c r="L1859" s="2">
        <f t="shared" si="343"/>
        <v>13.927301246894588</v>
      </c>
    </row>
    <row r="1860" spans="1:12" hidden="1" x14ac:dyDescent="0.3">
      <c r="A1860" s="74">
        <v>44774</v>
      </c>
      <c r="B1860" s="78">
        <v>7.33</v>
      </c>
      <c r="C1860" s="80" t="s">
        <v>38</v>
      </c>
      <c r="D1860" s="78">
        <v>37.700000000000003</v>
      </c>
      <c r="E1860" s="85" t="s">
        <v>38</v>
      </c>
      <c r="F1860" s="78">
        <v>8.98</v>
      </c>
      <c r="G1860" s="80" t="s">
        <v>38</v>
      </c>
      <c r="H1860" s="12">
        <v>30</v>
      </c>
      <c r="I1860" s="1">
        <v>50</v>
      </c>
      <c r="J1860" s="2">
        <f t="shared" ref="J1860:J1923" si="344">AVERAGE(B1496:B1860)</f>
        <v>13.680183245111355</v>
      </c>
      <c r="K1860" s="2">
        <f t="shared" ref="K1860:K1923" si="345">AVERAGE(D1496:D1860)</f>
        <v>33.304461837561547</v>
      </c>
      <c r="L1860" s="2">
        <f t="shared" ref="L1860:L1923" si="346">AVERAGE(F1496:F1860)</f>
        <v>13.909517313376583</v>
      </c>
    </row>
    <row r="1861" spans="1:12" hidden="1" x14ac:dyDescent="0.3">
      <c r="A1861" s="74">
        <v>44775</v>
      </c>
      <c r="B1861" s="78">
        <v>5.03</v>
      </c>
      <c r="C1861" s="80" t="s">
        <v>38</v>
      </c>
      <c r="D1861" s="78">
        <v>33.04</v>
      </c>
      <c r="E1861" s="85" t="s">
        <v>38</v>
      </c>
      <c r="F1861" s="78">
        <v>7.62</v>
      </c>
      <c r="G1861" s="80" t="s">
        <v>38</v>
      </c>
      <c r="H1861" s="12">
        <v>30</v>
      </c>
      <c r="I1861" s="1">
        <v>50</v>
      </c>
      <c r="J1861" s="2">
        <f t="shared" si="344"/>
        <v>13.645211493698927</v>
      </c>
      <c r="K1861" s="2">
        <f t="shared" si="345"/>
        <v>33.339953167041315</v>
      </c>
      <c r="L1861" s="2">
        <f t="shared" si="346"/>
        <v>13.869683518362731</v>
      </c>
    </row>
    <row r="1862" spans="1:12" hidden="1" x14ac:dyDescent="0.3">
      <c r="A1862" s="74">
        <v>44776</v>
      </c>
      <c r="B1862" s="78">
        <v>8.98</v>
      </c>
      <c r="C1862" s="80" t="s">
        <v>38</v>
      </c>
      <c r="D1862" s="78">
        <v>50.67</v>
      </c>
      <c r="E1862" s="85" t="s">
        <v>38</v>
      </c>
      <c r="F1862" s="78">
        <v>13.04</v>
      </c>
      <c r="G1862" s="80" t="s">
        <v>38</v>
      </c>
      <c r="H1862" s="12">
        <v>30</v>
      </c>
      <c r="I1862" s="1">
        <v>50</v>
      </c>
      <c r="J1862" s="2">
        <f t="shared" si="344"/>
        <v>13.632160646241301</v>
      </c>
      <c r="K1862" s="2">
        <f t="shared" si="345"/>
        <v>33.366600565885243</v>
      </c>
      <c r="L1862" s="2">
        <f t="shared" si="346"/>
        <v>13.86433725797492</v>
      </c>
    </row>
    <row r="1863" spans="1:12" hidden="1" x14ac:dyDescent="0.3">
      <c r="A1863" s="74">
        <v>44777</v>
      </c>
      <c r="B1863" s="78">
        <v>10.063333333333336</v>
      </c>
      <c r="C1863" s="80" t="s">
        <v>82</v>
      </c>
      <c r="D1863" s="78">
        <v>50.24</v>
      </c>
      <c r="E1863" s="85" t="s">
        <v>38</v>
      </c>
      <c r="F1863" s="78">
        <v>14.03</v>
      </c>
      <c r="G1863" s="80" t="s">
        <v>38</v>
      </c>
      <c r="H1863" s="12">
        <v>30</v>
      </c>
      <c r="I1863" s="1">
        <v>50</v>
      </c>
      <c r="J1863" s="2">
        <f t="shared" si="344"/>
        <v>13.645785881646198</v>
      </c>
      <c r="K1863" s="2">
        <f t="shared" si="345"/>
        <v>33.290473398255187</v>
      </c>
      <c r="L1863" s="2">
        <f t="shared" si="346"/>
        <v>13.879184903404285</v>
      </c>
    </row>
    <row r="1864" spans="1:12" hidden="1" x14ac:dyDescent="0.3">
      <c r="A1864" s="74">
        <v>44778</v>
      </c>
      <c r="B1864" s="78">
        <v>6.972380952380953</v>
      </c>
      <c r="C1864" s="80" t="s">
        <v>82</v>
      </c>
      <c r="D1864" s="78">
        <v>29.4</v>
      </c>
      <c r="E1864" s="85" t="s">
        <v>38</v>
      </c>
      <c r="F1864" s="78">
        <v>7.45</v>
      </c>
      <c r="G1864" s="80" t="s">
        <v>38</v>
      </c>
      <c r="H1864" s="12">
        <v>30</v>
      </c>
      <c r="I1864" s="1">
        <v>50</v>
      </c>
      <c r="J1864" s="2">
        <f t="shared" si="344"/>
        <v>13.652318031229195</v>
      </c>
      <c r="K1864" s="2">
        <f t="shared" si="345"/>
        <v>33.016224843341888</v>
      </c>
      <c r="L1864" s="2">
        <f t="shared" si="346"/>
        <v>13.877855263515084</v>
      </c>
    </row>
    <row r="1865" spans="1:12" hidden="1" x14ac:dyDescent="0.3">
      <c r="A1865" s="74">
        <v>44779</v>
      </c>
      <c r="B1865" s="78">
        <v>5.81</v>
      </c>
      <c r="C1865" s="80" t="s">
        <v>38</v>
      </c>
      <c r="D1865" s="78">
        <v>13.91</v>
      </c>
      <c r="E1865" s="85" t="s">
        <v>38</v>
      </c>
      <c r="F1865" s="78">
        <v>6.66</v>
      </c>
      <c r="G1865" s="80" t="s">
        <v>38</v>
      </c>
      <c r="H1865" s="12">
        <v>30</v>
      </c>
      <c r="I1865" s="1">
        <v>50</v>
      </c>
      <c r="J1865" s="2">
        <f t="shared" si="344"/>
        <v>13.65339147755688</v>
      </c>
      <c r="K1865" s="2">
        <f t="shared" si="345"/>
        <v>32.867352010971942</v>
      </c>
      <c r="L1865" s="2">
        <f t="shared" si="346"/>
        <v>13.872121191492925</v>
      </c>
    </row>
    <row r="1866" spans="1:12" hidden="1" x14ac:dyDescent="0.3">
      <c r="A1866" s="74">
        <v>44780</v>
      </c>
      <c r="B1866" s="78">
        <v>6.1904545454545516</v>
      </c>
      <c r="C1866" s="80" t="s">
        <v>81</v>
      </c>
      <c r="D1866" s="78">
        <v>15.05</v>
      </c>
      <c r="E1866" s="85" t="s">
        <v>38</v>
      </c>
      <c r="F1866" s="78">
        <v>7.11</v>
      </c>
      <c r="G1866" s="80" t="s">
        <v>38</v>
      </c>
      <c r="H1866" s="12">
        <v>30</v>
      </c>
      <c r="I1866" s="1">
        <v>50</v>
      </c>
      <c r="J1866" s="2">
        <f t="shared" si="344"/>
        <v>13.652517055368897</v>
      </c>
      <c r="K1866" s="2">
        <f t="shared" si="345"/>
        <v>32.819721953168475</v>
      </c>
      <c r="L1866" s="2">
        <f t="shared" si="346"/>
        <v>13.868215374318407</v>
      </c>
    </row>
    <row r="1867" spans="1:12" hidden="1" x14ac:dyDescent="0.3">
      <c r="A1867" s="74">
        <v>44781</v>
      </c>
      <c r="B1867" s="78">
        <v>7.1466666666666665</v>
      </c>
      <c r="C1867" s="80" t="s">
        <v>39</v>
      </c>
      <c r="D1867" s="78">
        <v>16.471428571428579</v>
      </c>
      <c r="E1867" s="85" t="s">
        <v>68</v>
      </c>
      <c r="F1867" s="78">
        <v>7.36</v>
      </c>
      <c r="G1867" s="80" t="s">
        <v>38</v>
      </c>
      <c r="H1867" s="12">
        <v>30</v>
      </c>
      <c r="I1867" s="1">
        <v>50</v>
      </c>
      <c r="J1867" s="2">
        <f t="shared" si="344"/>
        <v>13.638439842562871</v>
      </c>
      <c r="K1867" s="2">
        <f t="shared" si="345"/>
        <v>32.82013070626509</v>
      </c>
      <c r="L1867" s="2">
        <f t="shared" si="346"/>
        <v>13.858797091769929</v>
      </c>
    </row>
    <row r="1868" spans="1:12" hidden="1" x14ac:dyDescent="0.3">
      <c r="A1868" s="74">
        <v>44782</v>
      </c>
      <c r="B1868" s="78">
        <v>10.509999999999993</v>
      </c>
      <c r="C1868" s="80" t="s">
        <v>66</v>
      </c>
      <c r="D1868" s="78">
        <v>15.071363636363646</v>
      </c>
      <c r="E1868" s="85" t="s">
        <v>44</v>
      </c>
      <c r="F1868" s="78">
        <v>7.2452380952380953</v>
      </c>
      <c r="G1868" s="80" t="s">
        <v>39</v>
      </c>
      <c r="H1868" s="12">
        <v>30</v>
      </c>
      <c r="I1868" s="1">
        <v>50</v>
      </c>
      <c r="J1868" s="2">
        <f t="shared" si="344"/>
        <v>13.586472713646588</v>
      </c>
      <c r="K1868" s="2">
        <f t="shared" si="345"/>
        <v>32.805666176575123</v>
      </c>
      <c r="L1868" s="2">
        <f t="shared" si="346"/>
        <v>13.823114552932958</v>
      </c>
    </row>
    <row r="1869" spans="1:12" hidden="1" x14ac:dyDescent="0.3">
      <c r="A1869" s="74">
        <v>44783</v>
      </c>
      <c r="B1869" s="78">
        <v>12.21</v>
      </c>
      <c r="C1869" s="80" t="s">
        <v>38</v>
      </c>
      <c r="D1869" s="78">
        <v>10.27</v>
      </c>
      <c r="E1869" s="85" t="s">
        <v>38</v>
      </c>
      <c r="F1869" s="78">
        <v>10.87</v>
      </c>
      <c r="G1869" s="80" t="s">
        <v>38</v>
      </c>
      <c r="H1869" s="12">
        <v>30</v>
      </c>
      <c r="I1869" s="1">
        <v>50</v>
      </c>
      <c r="J1869" s="2">
        <f t="shared" si="344"/>
        <v>13.589551809691784</v>
      </c>
      <c r="K1869" s="2">
        <f t="shared" si="345"/>
        <v>32.713325136112701</v>
      </c>
      <c r="L1869" s="2">
        <f t="shared" si="346"/>
        <v>13.821646408888636</v>
      </c>
    </row>
    <row r="1870" spans="1:12" hidden="1" x14ac:dyDescent="0.3">
      <c r="A1870" s="74">
        <v>44784</v>
      </c>
      <c r="B1870" s="78">
        <v>10.7</v>
      </c>
      <c r="C1870" s="80" t="s">
        <v>38</v>
      </c>
      <c r="D1870" s="78">
        <v>31.54</v>
      </c>
      <c r="E1870" s="85" t="s">
        <v>38</v>
      </c>
      <c r="F1870" s="78">
        <v>13.94</v>
      </c>
      <c r="G1870" s="80" t="s">
        <v>38</v>
      </c>
      <c r="H1870" s="12">
        <v>30</v>
      </c>
      <c r="I1870" s="1">
        <v>50</v>
      </c>
      <c r="J1870" s="2">
        <f t="shared" si="344"/>
        <v>13.589664804042066</v>
      </c>
      <c r="K1870" s="2">
        <f t="shared" si="345"/>
        <v>32.484192188135822</v>
      </c>
      <c r="L1870" s="2">
        <f t="shared" si="346"/>
        <v>13.823807073708579</v>
      </c>
    </row>
    <row r="1871" spans="1:12" hidden="1" x14ac:dyDescent="0.3">
      <c r="A1871" s="74">
        <v>44785</v>
      </c>
      <c r="B1871" s="78">
        <v>9.89</v>
      </c>
      <c r="C1871" s="80" t="s">
        <v>38</v>
      </c>
      <c r="D1871" s="78">
        <v>25.53</v>
      </c>
      <c r="E1871" s="85" t="s">
        <v>38</v>
      </c>
      <c r="F1871" s="78">
        <v>12.46</v>
      </c>
      <c r="G1871" s="80" t="s">
        <v>38</v>
      </c>
      <c r="H1871" s="12">
        <v>30</v>
      </c>
      <c r="I1871" s="1">
        <v>50</v>
      </c>
      <c r="J1871" s="2">
        <f t="shared" si="344"/>
        <v>13.574438815341503</v>
      </c>
      <c r="K1871" s="2">
        <f t="shared" si="345"/>
        <v>32.359481205476868</v>
      </c>
      <c r="L1871" s="2">
        <f t="shared" si="346"/>
        <v>13.81206192135401</v>
      </c>
    </row>
    <row r="1872" spans="1:12" hidden="1" x14ac:dyDescent="0.3">
      <c r="A1872" s="74">
        <v>44786</v>
      </c>
      <c r="B1872" s="78">
        <v>3.93</v>
      </c>
      <c r="C1872" s="80" t="s">
        <v>38</v>
      </c>
      <c r="D1872" s="78">
        <v>10.66</v>
      </c>
      <c r="E1872" s="85" t="s">
        <v>38</v>
      </c>
      <c r="F1872" s="78">
        <v>4.9000000000000004</v>
      </c>
      <c r="G1872" s="80"/>
      <c r="H1872" s="12">
        <v>30</v>
      </c>
      <c r="I1872" s="1">
        <v>50</v>
      </c>
      <c r="J1872" s="2">
        <f t="shared" si="344"/>
        <v>13.541811696697437</v>
      </c>
      <c r="K1872" s="2">
        <f t="shared" si="345"/>
        <v>32.303729760390162</v>
      </c>
      <c r="L1872" s="2">
        <f t="shared" si="346"/>
        <v>13.788820924124092</v>
      </c>
    </row>
    <row r="1873" spans="1:12" hidden="1" x14ac:dyDescent="0.3">
      <c r="A1873" s="74">
        <v>44787</v>
      </c>
      <c r="B1873" s="78">
        <v>4.0599999999999934</v>
      </c>
      <c r="C1873" s="80" t="s">
        <v>78</v>
      </c>
      <c r="D1873" s="78">
        <v>21.71</v>
      </c>
      <c r="E1873" s="85" t="s">
        <v>38</v>
      </c>
      <c r="F1873" s="78">
        <v>3.94</v>
      </c>
      <c r="G1873" s="80"/>
      <c r="H1873" s="12">
        <v>30</v>
      </c>
      <c r="I1873" s="1">
        <v>50</v>
      </c>
      <c r="J1873" s="2">
        <f t="shared" si="344"/>
        <v>13.479071583703087</v>
      </c>
      <c r="K1873" s="2">
        <f t="shared" si="345"/>
        <v>32.260377159234089</v>
      </c>
      <c r="L1873" s="2">
        <f t="shared" si="346"/>
        <v>13.745330619414949</v>
      </c>
    </row>
    <row r="1874" spans="1:12" hidden="1" x14ac:dyDescent="0.3">
      <c r="A1874" s="74">
        <v>44788</v>
      </c>
      <c r="B1874" s="78">
        <v>4.7699999999999996</v>
      </c>
      <c r="C1874" s="80" t="s">
        <v>38</v>
      </c>
      <c r="D1874" s="78">
        <v>36.43</v>
      </c>
      <c r="E1874" s="85" t="s">
        <v>38</v>
      </c>
      <c r="F1874" s="78">
        <v>5.51</v>
      </c>
      <c r="G1874" s="80"/>
      <c r="H1874" s="12">
        <v>30</v>
      </c>
      <c r="I1874" s="1">
        <v>50</v>
      </c>
      <c r="J1874" s="2">
        <f t="shared" si="344"/>
        <v>13.454495312516649</v>
      </c>
      <c r="K1874" s="2">
        <f t="shared" si="345"/>
        <v>32.251677737268771</v>
      </c>
      <c r="L1874" s="2">
        <f t="shared" si="346"/>
        <v>13.70314225376398</v>
      </c>
    </row>
    <row r="1875" spans="1:12" hidden="1" x14ac:dyDescent="0.3">
      <c r="A1875" s="74">
        <v>44789</v>
      </c>
      <c r="B1875" s="78">
        <v>5.0199999999999996</v>
      </c>
      <c r="C1875" s="80" t="s">
        <v>38</v>
      </c>
      <c r="D1875" s="78">
        <v>23.58</v>
      </c>
      <c r="E1875" s="85" t="s">
        <v>38</v>
      </c>
      <c r="F1875" s="78">
        <v>8.07</v>
      </c>
      <c r="G1875" s="80"/>
      <c r="H1875" s="12">
        <v>30</v>
      </c>
      <c r="I1875" s="1">
        <v>50</v>
      </c>
      <c r="J1875" s="2">
        <f t="shared" si="344"/>
        <v>13.439269323816086</v>
      </c>
      <c r="K1875" s="2">
        <f t="shared" si="345"/>
        <v>31.935839586979743</v>
      </c>
      <c r="L1875" s="2">
        <f t="shared" si="346"/>
        <v>13.686438652655944</v>
      </c>
    </row>
    <row r="1876" spans="1:12" hidden="1" x14ac:dyDescent="0.3">
      <c r="A1876" s="74">
        <v>44790</v>
      </c>
      <c r="B1876" s="78">
        <v>9.07</v>
      </c>
      <c r="C1876" s="80" t="s">
        <v>38</v>
      </c>
      <c r="D1876" s="78">
        <v>27.01</v>
      </c>
      <c r="E1876" s="85" t="s">
        <v>38</v>
      </c>
      <c r="F1876" s="78">
        <v>10.119999999999999</v>
      </c>
      <c r="G1876" s="80"/>
      <c r="H1876" s="12">
        <v>30</v>
      </c>
      <c r="I1876" s="1">
        <v>50</v>
      </c>
      <c r="J1876" s="2">
        <f t="shared" si="344"/>
        <v>13.439128080878231</v>
      </c>
      <c r="K1876" s="2">
        <f t="shared" si="345"/>
        <v>31.86029045403177</v>
      </c>
      <c r="L1876" s="2">
        <f t="shared" si="346"/>
        <v>13.68197881886093</v>
      </c>
    </row>
    <row r="1877" spans="1:12" hidden="1" x14ac:dyDescent="0.3">
      <c r="A1877" s="74">
        <v>44791</v>
      </c>
      <c r="B1877" s="78">
        <v>5.46</v>
      </c>
      <c r="C1877" s="80" t="s">
        <v>38</v>
      </c>
      <c r="D1877" s="78">
        <v>36.43</v>
      </c>
      <c r="E1877" s="85" t="s">
        <v>38</v>
      </c>
      <c r="F1877" s="78">
        <v>6.89</v>
      </c>
      <c r="G1877" s="80"/>
      <c r="H1877" s="12">
        <v>30</v>
      </c>
      <c r="I1877" s="1">
        <v>50</v>
      </c>
      <c r="J1877" s="2">
        <f t="shared" si="344"/>
        <v>13.403873843590098</v>
      </c>
      <c r="K1877" s="2">
        <f t="shared" si="345"/>
        <v>31.896330916459512</v>
      </c>
      <c r="L1877" s="2">
        <f t="shared" si="346"/>
        <v>13.657020370107469</v>
      </c>
    </row>
    <row r="1878" spans="1:12" hidden="1" x14ac:dyDescent="0.3">
      <c r="A1878" s="74">
        <v>44792</v>
      </c>
      <c r="B1878" s="78">
        <v>7.83</v>
      </c>
      <c r="C1878" s="80" t="s">
        <v>38</v>
      </c>
      <c r="D1878" s="78">
        <v>38.450000000000003</v>
      </c>
      <c r="E1878" s="85" t="s">
        <v>38</v>
      </c>
      <c r="F1878" s="78">
        <v>9.6199999999999992</v>
      </c>
      <c r="G1878" s="80"/>
      <c r="H1878" s="12">
        <v>30</v>
      </c>
      <c r="I1878" s="1">
        <v>50</v>
      </c>
      <c r="J1878" s="2">
        <f t="shared" si="344"/>
        <v>13.370766498957327</v>
      </c>
      <c r="K1878" s="2">
        <f t="shared" si="345"/>
        <v>31.859394500274544</v>
      </c>
      <c r="L1878" s="2">
        <f t="shared" si="346"/>
        <v>13.62247743381938</v>
      </c>
    </row>
    <row r="1879" spans="1:12" hidden="1" x14ac:dyDescent="0.3">
      <c r="A1879" s="74">
        <v>44793</v>
      </c>
      <c r="B1879" s="78">
        <v>7.77</v>
      </c>
      <c r="C1879" s="80" t="s">
        <v>38</v>
      </c>
      <c r="D1879" s="78">
        <v>36.5</v>
      </c>
      <c r="E1879" s="85" t="s">
        <v>38</v>
      </c>
      <c r="F1879" s="78">
        <v>9.2899999999999991</v>
      </c>
      <c r="G1879" s="80"/>
      <c r="H1879" s="12">
        <v>30</v>
      </c>
      <c r="I1879" s="1">
        <v>50</v>
      </c>
      <c r="J1879" s="2">
        <f t="shared" si="344"/>
        <v>13.34545576449405</v>
      </c>
      <c r="K1879" s="2">
        <f t="shared" si="345"/>
        <v>31.547718199696511</v>
      </c>
      <c r="L1879" s="2">
        <f t="shared" si="346"/>
        <v>13.59081538395788</v>
      </c>
    </row>
    <row r="1880" spans="1:12" hidden="1" x14ac:dyDescent="0.3">
      <c r="A1880" s="74">
        <v>44794</v>
      </c>
      <c r="B1880" s="78">
        <v>12.71</v>
      </c>
      <c r="C1880" s="80" t="s">
        <v>38</v>
      </c>
      <c r="D1880" s="78">
        <v>15.25</v>
      </c>
      <c r="E1880" s="85" t="s">
        <v>38</v>
      </c>
      <c r="F1880" s="78">
        <v>10.87</v>
      </c>
      <c r="G1880" s="80"/>
      <c r="H1880" s="12">
        <v>30</v>
      </c>
      <c r="I1880" s="1">
        <v>50</v>
      </c>
      <c r="J1880" s="2">
        <f t="shared" si="344"/>
        <v>13.349467063929078</v>
      </c>
      <c r="K1880" s="2">
        <f t="shared" si="345"/>
        <v>31.234741321083796</v>
      </c>
      <c r="L1880" s="2">
        <f t="shared" si="346"/>
        <v>13.572976048777827</v>
      </c>
    </row>
    <row r="1881" spans="1:12" hidden="1" x14ac:dyDescent="0.3">
      <c r="A1881" s="74">
        <v>44795</v>
      </c>
      <c r="B1881" s="78">
        <v>12.28</v>
      </c>
      <c r="C1881" s="80" t="s">
        <v>38</v>
      </c>
      <c r="D1881" s="78">
        <v>75.989999999999995</v>
      </c>
      <c r="E1881" s="85" t="s">
        <v>38</v>
      </c>
      <c r="F1881" s="78">
        <v>12.74</v>
      </c>
      <c r="G1881" s="80"/>
      <c r="H1881" s="12">
        <v>30</v>
      </c>
      <c r="I1881" s="1">
        <v>50</v>
      </c>
      <c r="J1881" s="2">
        <f t="shared" si="344"/>
        <v>13.355455764494049</v>
      </c>
      <c r="K1881" s="2">
        <f t="shared" si="345"/>
        <v>31.262689297962403</v>
      </c>
      <c r="L1881" s="2">
        <f t="shared" si="346"/>
        <v>13.559651949054834</v>
      </c>
    </row>
    <row r="1882" spans="1:12" hidden="1" x14ac:dyDescent="0.3">
      <c r="A1882" s="74">
        <v>44796</v>
      </c>
      <c r="B1882" s="78">
        <v>12.16</v>
      </c>
      <c r="C1882" s="80" t="s">
        <v>38</v>
      </c>
      <c r="D1882" s="78">
        <v>87.02</v>
      </c>
      <c r="E1882" s="85" t="s">
        <v>38</v>
      </c>
      <c r="F1882" s="78">
        <v>12.19</v>
      </c>
      <c r="G1882" s="80"/>
      <c r="H1882" s="12">
        <v>30</v>
      </c>
      <c r="I1882" s="1">
        <v>50</v>
      </c>
      <c r="J1882" s="2">
        <f t="shared" si="344"/>
        <v>13.35401508652795</v>
      </c>
      <c r="K1882" s="2">
        <f t="shared" si="345"/>
        <v>31.028969694613785</v>
      </c>
      <c r="L1882" s="2">
        <f t="shared" si="346"/>
        <v>13.518654719137933</v>
      </c>
    </row>
    <row r="1883" spans="1:12" hidden="1" x14ac:dyDescent="0.3">
      <c r="A1883" s="74">
        <v>44797</v>
      </c>
      <c r="B1883" s="78">
        <v>5.0213636363636365</v>
      </c>
      <c r="C1883" s="80" t="s">
        <v>81</v>
      </c>
      <c r="D1883" s="78">
        <v>17.2</v>
      </c>
      <c r="E1883" s="85" t="s">
        <v>38</v>
      </c>
      <c r="F1883" s="78">
        <v>6.51</v>
      </c>
      <c r="G1883" s="80"/>
      <c r="H1883" s="12">
        <v>30</v>
      </c>
      <c r="I1883" s="1">
        <v>50</v>
      </c>
      <c r="J1883" s="2">
        <f t="shared" si="344"/>
        <v>13.358001989455527</v>
      </c>
      <c r="K1883" s="2">
        <f t="shared" si="345"/>
        <v>31.013362758197601</v>
      </c>
      <c r="L1883" s="2">
        <f t="shared" si="346"/>
        <v>13.524000979525745</v>
      </c>
    </row>
    <row r="1884" spans="1:12" hidden="1" x14ac:dyDescent="0.3">
      <c r="A1884" s="74">
        <v>44798</v>
      </c>
      <c r="B1884" s="78">
        <v>5.9</v>
      </c>
      <c r="C1884" s="80" t="s">
        <v>38</v>
      </c>
      <c r="D1884" s="78">
        <v>36.68</v>
      </c>
      <c r="E1884" s="85" t="s">
        <v>38</v>
      </c>
      <c r="F1884" s="78">
        <v>8.02</v>
      </c>
      <c r="G1884" s="80"/>
      <c r="H1884" s="12">
        <v>30</v>
      </c>
      <c r="I1884" s="1">
        <v>50</v>
      </c>
      <c r="J1884" s="2">
        <f t="shared" si="344"/>
        <v>13.358877695670216</v>
      </c>
      <c r="K1884" s="2">
        <f t="shared" si="345"/>
        <v>31.052062180162917</v>
      </c>
      <c r="L1884" s="2">
        <f t="shared" si="346"/>
        <v>13.527435882572838</v>
      </c>
    </row>
    <row r="1885" spans="1:12" hidden="1" x14ac:dyDescent="0.3">
      <c r="A1885" s="74">
        <v>44799</v>
      </c>
      <c r="B1885" s="78">
        <v>11.69</v>
      </c>
      <c r="C1885" s="80" t="s">
        <v>38</v>
      </c>
      <c r="D1885" s="78">
        <v>14.62</v>
      </c>
      <c r="E1885" s="85" t="s">
        <v>38</v>
      </c>
      <c r="F1885" s="78">
        <v>10.41</v>
      </c>
      <c r="G1885" s="80"/>
      <c r="H1885" s="12">
        <v>30</v>
      </c>
      <c r="I1885" s="1">
        <v>50</v>
      </c>
      <c r="J1885" s="2">
        <f t="shared" si="344"/>
        <v>13.374499164596768</v>
      </c>
      <c r="K1885" s="2">
        <f t="shared" si="345"/>
        <v>30.893015937388355</v>
      </c>
      <c r="L1885" s="2">
        <f t="shared" si="346"/>
        <v>13.52677106262824</v>
      </c>
    </row>
    <row r="1886" spans="1:12" hidden="1" x14ac:dyDescent="0.3">
      <c r="A1886" s="74">
        <v>44800</v>
      </c>
      <c r="B1886" s="78">
        <v>9.61</v>
      </c>
      <c r="C1886" s="80" t="s">
        <v>38</v>
      </c>
      <c r="D1886" s="78">
        <v>9.25</v>
      </c>
      <c r="E1886" s="85" t="s">
        <v>38</v>
      </c>
      <c r="F1886" s="78">
        <v>11.58</v>
      </c>
      <c r="G1886" s="80"/>
      <c r="H1886" s="12">
        <v>30</v>
      </c>
      <c r="I1886" s="1">
        <v>50</v>
      </c>
      <c r="J1886" s="2">
        <f t="shared" si="344"/>
        <v>13.381589560076989</v>
      </c>
      <c r="K1886" s="2">
        <f t="shared" si="345"/>
        <v>30.717755821781413</v>
      </c>
      <c r="L1886" s="2">
        <f t="shared" si="346"/>
        <v>13.528460813320763</v>
      </c>
    </row>
    <row r="1887" spans="1:12" hidden="1" x14ac:dyDescent="0.3">
      <c r="A1887" s="74">
        <v>44801</v>
      </c>
      <c r="B1887" s="78">
        <v>15.74</v>
      </c>
      <c r="C1887" s="80" t="s">
        <v>38</v>
      </c>
      <c r="D1887" s="78">
        <v>24.49</v>
      </c>
      <c r="E1887" s="85" t="s">
        <v>38</v>
      </c>
      <c r="F1887" s="78">
        <v>14.5</v>
      </c>
      <c r="G1887" s="80"/>
      <c r="H1887" s="12">
        <v>30</v>
      </c>
      <c r="I1887" s="1">
        <v>50</v>
      </c>
      <c r="J1887" s="2">
        <f t="shared" si="344"/>
        <v>13.406843797365127</v>
      </c>
      <c r="K1887" s="2">
        <f t="shared" si="345"/>
        <v>30.638362758197601</v>
      </c>
      <c r="L1887" s="2">
        <f t="shared" si="346"/>
        <v>13.537851395038214</v>
      </c>
    </row>
    <row r="1888" spans="1:12" hidden="1" x14ac:dyDescent="0.3">
      <c r="A1888" s="74">
        <v>44802</v>
      </c>
      <c r="B1888" s="78">
        <v>27.29</v>
      </c>
      <c r="C1888" s="80" t="s">
        <v>38</v>
      </c>
      <c r="D1888" s="78">
        <v>18.27</v>
      </c>
      <c r="E1888" s="85" t="s">
        <v>38</v>
      </c>
      <c r="F1888" s="78">
        <v>16.5</v>
      </c>
      <c r="G1888" s="80"/>
      <c r="H1888" s="12">
        <v>30</v>
      </c>
      <c r="I1888" s="1">
        <v>50</v>
      </c>
      <c r="J1888" s="2">
        <f t="shared" si="344"/>
        <v>13.418312723918801</v>
      </c>
      <c r="K1888" s="2">
        <f t="shared" si="345"/>
        <v>30.610270272648471</v>
      </c>
      <c r="L1888" s="2">
        <f t="shared" si="346"/>
        <v>13.527685190052066</v>
      </c>
    </row>
    <row r="1889" spans="1:12" hidden="1" x14ac:dyDescent="0.3">
      <c r="A1889" s="74">
        <v>44803</v>
      </c>
      <c r="B1889" s="78">
        <v>13.14</v>
      </c>
      <c r="C1889" s="80" t="s">
        <v>38</v>
      </c>
      <c r="D1889" s="78">
        <v>39.93</v>
      </c>
      <c r="E1889" s="85" t="s">
        <v>38</v>
      </c>
      <c r="F1889" s="78">
        <v>11.9</v>
      </c>
      <c r="G1889" s="80"/>
      <c r="H1889" s="12">
        <v>30</v>
      </c>
      <c r="I1889" s="1">
        <v>50</v>
      </c>
      <c r="J1889" s="2">
        <f t="shared" si="344"/>
        <v>13.429103684370777</v>
      </c>
      <c r="K1889" s="2">
        <f t="shared" si="345"/>
        <v>30.53388298941147</v>
      </c>
      <c r="L1889" s="2">
        <f t="shared" si="346"/>
        <v>13.523696270384471</v>
      </c>
    </row>
    <row r="1890" spans="1:12" hidden="1" x14ac:dyDescent="0.3">
      <c r="A1890" s="74">
        <v>44804</v>
      </c>
      <c r="B1890" s="78">
        <v>9.5791304347826021</v>
      </c>
      <c r="C1890" s="80" t="s">
        <v>78</v>
      </c>
      <c r="D1890" s="78">
        <v>12.2</v>
      </c>
      <c r="E1890" s="85" t="s">
        <v>38</v>
      </c>
      <c r="F1890" s="78">
        <v>10.5</v>
      </c>
      <c r="G1890" s="80"/>
      <c r="H1890" s="12">
        <v>30</v>
      </c>
      <c r="I1890" s="1">
        <v>50</v>
      </c>
      <c r="J1890" s="2">
        <f t="shared" si="344"/>
        <v>13.42469444831084</v>
      </c>
      <c r="K1890" s="2">
        <f t="shared" si="345"/>
        <v>30.308825185943267</v>
      </c>
      <c r="L1890" s="2">
        <f t="shared" si="346"/>
        <v>13.507546685896937</v>
      </c>
    </row>
    <row r="1891" spans="1:12" hidden="1" x14ac:dyDescent="0.3">
      <c r="A1891" s="74">
        <v>44805</v>
      </c>
      <c r="B1891" s="78">
        <v>10.71</v>
      </c>
      <c r="C1891" s="80"/>
      <c r="D1891" s="78">
        <v>28.43</v>
      </c>
      <c r="E1891" s="85" t="s">
        <v>38</v>
      </c>
      <c r="F1891" s="78">
        <v>17.510000000000002</v>
      </c>
      <c r="G1891" s="80"/>
      <c r="H1891" s="12">
        <v>30</v>
      </c>
      <c r="I1891" s="1">
        <v>50</v>
      </c>
      <c r="J1891" s="2">
        <f t="shared" si="344"/>
        <v>13.381417612152646</v>
      </c>
      <c r="K1891" s="2">
        <f t="shared" si="345"/>
        <v>30.279489925827654</v>
      </c>
      <c r="L1891" s="2">
        <f t="shared" si="346"/>
        <v>13.484333389498047</v>
      </c>
    </row>
    <row r="1892" spans="1:12" hidden="1" x14ac:dyDescent="0.3">
      <c r="A1892" s="74">
        <v>44806</v>
      </c>
      <c r="B1892" s="78">
        <v>9.5299999999999994</v>
      </c>
      <c r="C1892" s="80"/>
      <c r="D1892" s="78">
        <v>21.6</v>
      </c>
      <c r="E1892" s="85" t="s">
        <v>38</v>
      </c>
      <c r="F1892" s="78">
        <v>12.5</v>
      </c>
      <c r="G1892" s="80"/>
      <c r="H1892" s="12">
        <v>30</v>
      </c>
      <c r="I1892" s="1">
        <v>50</v>
      </c>
      <c r="J1892" s="2">
        <f t="shared" si="344"/>
        <v>13.307123826841908</v>
      </c>
      <c r="K1892" s="2">
        <f t="shared" si="345"/>
        <v>30.171195128139789</v>
      </c>
      <c r="L1892" s="2">
        <f t="shared" si="346"/>
        <v>13.441646408888626</v>
      </c>
    </row>
    <row r="1893" spans="1:12" hidden="1" x14ac:dyDescent="0.3">
      <c r="A1893" s="74">
        <v>44807</v>
      </c>
      <c r="B1893" s="78">
        <v>11.58</v>
      </c>
      <c r="C1893" s="80"/>
      <c r="D1893" s="78">
        <v>8.2899999999999991</v>
      </c>
      <c r="E1893" s="85" t="s">
        <v>38</v>
      </c>
      <c r="F1893" s="78">
        <v>9.74</v>
      </c>
      <c r="G1893" s="80"/>
      <c r="H1893" s="12">
        <v>30</v>
      </c>
      <c r="I1893" s="1">
        <v>50</v>
      </c>
      <c r="J1893" s="2">
        <f t="shared" si="344"/>
        <v>13.310089928536826</v>
      </c>
      <c r="K1893" s="2">
        <f t="shared" si="345"/>
        <v>30.118189347792974</v>
      </c>
      <c r="L1893" s="2">
        <f t="shared" si="346"/>
        <v>13.441784913043749</v>
      </c>
    </row>
    <row r="1894" spans="1:12" hidden="1" x14ac:dyDescent="0.3">
      <c r="A1894" s="74">
        <v>44808</v>
      </c>
      <c r="B1894" s="78">
        <v>12.11</v>
      </c>
      <c r="C1894" s="80"/>
      <c r="D1894" s="78">
        <v>12.88</v>
      </c>
      <c r="E1894" s="85" t="s">
        <v>38</v>
      </c>
      <c r="F1894" s="78">
        <v>9.4</v>
      </c>
      <c r="G1894" s="80"/>
      <c r="H1894" s="12">
        <v>30</v>
      </c>
      <c r="I1894" s="1">
        <v>50</v>
      </c>
      <c r="J1894" s="2">
        <f t="shared" si="344"/>
        <v>13.313338516107446</v>
      </c>
      <c r="K1894" s="2">
        <f t="shared" si="345"/>
        <v>30.006224029873888</v>
      </c>
      <c r="L1894" s="2">
        <f t="shared" si="346"/>
        <v>13.42627244766979</v>
      </c>
    </row>
    <row r="1895" spans="1:12" hidden="1" x14ac:dyDescent="0.3">
      <c r="A1895" s="74">
        <v>44809</v>
      </c>
      <c r="B1895" s="78">
        <v>11.45</v>
      </c>
      <c r="C1895" s="80"/>
      <c r="D1895" s="78">
        <v>9.64</v>
      </c>
      <c r="E1895" s="85" t="s">
        <v>38</v>
      </c>
      <c r="F1895" s="78">
        <v>8.6999999999999993</v>
      </c>
      <c r="G1895" s="80"/>
      <c r="H1895" s="12">
        <v>30</v>
      </c>
      <c r="I1895" s="1">
        <v>50</v>
      </c>
      <c r="J1895" s="2">
        <f t="shared" si="344"/>
        <v>13.333762244921006</v>
      </c>
      <c r="K1895" s="2">
        <f t="shared" si="345"/>
        <v>29.997119983631116</v>
      </c>
      <c r="L1895" s="2">
        <f t="shared" si="346"/>
        <v>13.433086852101923</v>
      </c>
    </row>
    <row r="1896" spans="1:12" hidden="1" x14ac:dyDescent="0.3">
      <c r="A1896" s="74">
        <v>44810</v>
      </c>
      <c r="B1896" s="78">
        <v>11.24</v>
      </c>
      <c r="C1896" s="80"/>
      <c r="D1896" s="78">
        <v>13.69</v>
      </c>
      <c r="E1896" s="85" t="s">
        <v>38</v>
      </c>
      <c r="F1896" s="78">
        <v>10.56</v>
      </c>
      <c r="G1896" s="80"/>
      <c r="H1896" s="12">
        <v>30</v>
      </c>
      <c r="I1896" s="1">
        <v>50</v>
      </c>
      <c r="J1896" s="2">
        <f t="shared" si="344"/>
        <v>13.341389363565074</v>
      </c>
      <c r="K1896" s="2">
        <f t="shared" si="345"/>
        <v>29.983767382475044</v>
      </c>
      <c r="L1896" s="2">
        <f t="shared" si="346"/>
        <v>13.437380480910788</v>
      </c>
    </row>
    <row r="1897" spans="1:12" hidden="1" x14ac:dyDescent="0.3">
      <c r="A1897" s="74">
        <v>44811</v>
      </c>
      <c r="B1897" s="78">
        <v>13.09</v>
      </c>
      <c r="C1897" s="80"/>
      <c r="D1897" s="78">
        <v>18.02</v>
      </c>
      <c r="E1897" s="85" t="s">
        <v>38</v>
      </c>
      <c r="F1897" s="78">
        <v>11.4</v>
      </c>
      <c r="G1897" s="80"/>
      <c r="H1897" s="12">
        <v>30</v>
      </c>
      <c r="I1897" s="1">
        <v>50</v>
      </c>
      <c r="J1897" s="2">
        <f t="shared" si="344"/>
        <v>13.350654900288237</v>
      </c>
      <c r="K1897" s="2">
        <f t="shared" si="345"/>
        <v>29.915559289989492</v>
      </c>
      <c r="L1897" s="2">
        <f t="shared" si="346"/>
        <v>13.433751672046521</v>
      </c>
    </row>
    <row r="1898" spans="1:12" hidden="1" x14ac:dyDescent="0.3">
      <c r="A1898" s="74">
        <v>44812</v>
      </c>
      <c r="B1898" s="78">
        <v>17.600000000000001</v>
      </c>
      <c r="C1898" s="80"/>
      <c r="D1898" s="78">
        <v>16.2</v>
      </c>
      <c r="E1898" s="85" t="s">
        <v>38</v>
      </c>
      <c r="F1898" s="78">
        <v>12.82</v>
      </c>
      <c r="G1898" s="80"/>
      <c r="H1898" s="12">
        <v>30</v>
      </c>
      <c r="I1898" s="1">
        <v>50</v>
      </c>
      <c r="J1898" s="2">
        <f t="shared" si="344"/>
        <v>13.362943035881459</v>
      </c>
      <c r="K1898" s="2">
        <f t="shared" si="345"/>
        <v>29.86217778709932</v>
      </c>
      <c r="L1898" s="2">
        <f t="shared" si="346"/>
        <v>13.430455273154553</v>
      </c>
    </row>
    <row r="1899" spans="1:12" hidden="1" x14ac:dyDescent="0.3">
      <c r="A1899" s="74">
        <v>44813</v>
      </c>
      <c r="B1899" s="78">
        <v>6.45</v>
      </c>
      <c r="C1899" s="80"/>
      <c r="D1899" s="78">
        <v>71.06</v>
      </c>
      <c r="E1899" s="85" t="s">
        <v>38</v>
      </c>
      <c r="F1899" s="78">
        <v>8.6199999999999992</v>
      </c>
      <c r="G1899" s="80"/>
      <c r="H1899" s="12">
        <v>30</v>
      </c>
      <c r="I1899" s="1">
        <v>50</v>
      </c>
      <c r="J1899" s="2">
        <f t="shared" si="344"/>
        <v>13.352660550005751</v>
      </c>
      <c r="K1899" s="2">
        <f t="shared" si="345"/>
        <v>29.86977894316869</v>
      </c>
      <c r="L1899" s="2">
        <f t="shared" si="346"/>
        <v>13.418987129110231</v>
      </c>
    </row>
    <row r="1900" spans="1:12" hidden="1" x14ac:dyDescent="0.3">
      <c r="A1900" s="74">
        <v>44814</v>
      </c>
      <c r="B1900" s="78">
        <v>5.54</v>
      </c>
      <c r="C1900" s="80"/>
      <c r="D1900" s="78">
        <v>21.84</v>
      </c>
      <c r="E1900" s="85" t="s">
        <v>38</v>
      </c>
      <c r="F1900" s="78">
        <v>7.3</v>
      </c>
      <c r="G1900" s="80"/>
      <c r="H1900" s="12">
        <v>30</v>
      </c>
      <c r="I1900" s="1">
        <v>50</v>
      </c>
      <c r="J1900" s="2">
        <f t="shared" si="344"/>
        <v>13.338790493508579</v>
      </c>
      <c r="K1900" s="2">
        <f t="shared" si="345"/>
        <v>29.758709579006833</v>
      </c>
      <c r="L1900" s="2">
        <f t="shared" si="346"/>
        <v>13.382699040467571</v>
      </c>
    </row>
    <row r="1901" spans="1:12" hidden="1" x14ac:dyDescent="0.3">
      <c r="A1901" s="74">
        <v>44815</v>
      </c>
      <c r="B1901" s="78">
        <v>7.14</v>
      </c>
      <c r="C1901" s="80"/>
      <c r="D1901" s="78">
        <v>15.38</v>
      </c>
      <c r="E1901" s="85" t="s">
        <v>38</v>
      </c>
      <c r="F1901" s="78">
        <v>9.15</v>
      </c>
      <c r="G1901" s="80"/>
      <c r="H1901" s="12">
        <v>30</v>
      </c>
      <c r="I1901" s="1">
        <v>50</v>
      </c>
      <c r="J1901" s="2">
        <f t="shared" si="344"/>
        <v>13.325880888988804</v>
      </c>
      <c r="K1901" s="2">
        <f t="shared" si="345"/>
        <v>29.340096862243826</v>
      </c>
      <c r="L1901" s="2">
        <f t="shared" si="346"/>
        <v>13.355579926894164</v>
      </c>
    </row>
    <row r="1902" spans="1:12" hidden="1" x14ac:dyDescent="0.3">
      <c r="A1902" s="74">
        <v>44816</v>
      </c>
      <c r="B1902" s="78">
        <v>7.83</v>
      </c>
      <c r="C1902" s="80"/>
      <c r="D1902" s="78">
        <v>33.049999999999997</v>
      </c>
      <c r="E1902" s="85" t="s">
        <v>38</v>
      </c>
      <c r="F1902" s="78">
        <v>12.03</v>
      </c>
      <c r="G1902" s="80"/>
      <c r="H1902" s="12">
        <v>30</v>
      </c>
      <c r="I1902" s="1">
        <v>50</v>
      </c>
      <c r="J1902" s="2">
        <f t="shared" si="344"/>
        <v>13.296389363565073</v>
      </c>
      <c r="K1902" s="2">
        <f t="shared" si="345"/>
        <v>28.935530388255387</v>
      </c>
      <c r="L1902" s="2">
        <f t="shared" si="346"/>
        <v>13.321036990606075</v>
      </c>
    </row>
    <row r="1903" spans="1:12" hidden="1" x14ac:dyDescent="0.3">
      <c r="A1903" s="74">
        <v>44817</v>
      </c>
      <c r="B1903" s="78">
        <v>10.81</v>
      </c>
      <c r="C1903" s="80"/>
      <c r="D1903" s="78">
        <v>35.288260869565228</v>
      </c>
      <c r="E1903" s="85" t="s">
        <v>93</v>
      </c>
      <c r="F1903" s="78">
        <v>13.98</v>
      </c>
      <c r="G1903" s="80"/>
      <c r="H1903" s="12">
        <v>30</v>
      </c>
      <c r="I1903" s="1">
        <v>50</v>
      </c>
      <c r="J1903" s="2">
        <f t="shared" si="344"/>
        <v>13.264750945485979</v>
      </c>
      <c r="K1903" s="2">
        <f t="shared" si="345"/>
        <v>28.958186423348728</v>
      </c>
      <c r="L1903" s="2">
        <f t="shared" si="346"/>
        <v>13.297740591714108</v>
      </c>
    </row>
    <row r="1904" spans="1:12" hidden="1" x14ac:dyDescent="0.3">
      <c r="A1904" s="74">
        <v>44818</v>
      </c>
      <c r="B1904" s="78">
        <v>11.45</v>
      </c>
      <c r="C1904" s="80"/>
      <c r="D1904" s="78">
        <v>19.25</v>
      </c>
      <c r="E1904" s="85" t="s">
        <v>38</v>
      </c>
      <c r="F1904" s="78">
        <v>14.54</v>
      </c>
      <c r="G1904" s="80"/>
      <c r="H1904" s="12">
        <v>30</v>
      </c>
      <c r="I1904" s="1">
        <v>50</v>
      </c>
      <c r="J1904" s="2">
        <f t="shared" si="344"/>
        <v>13.268395013282591</v>
      </c>
      <c r="K1904" s="2">
        <f t="shared" si="345"/>
        <v>28.998591047626181</v>
      </c>
      <c r="L1904" s="2">
        <f t="shared" si="346"/>
        <v>13.316217046007736</v>
      </c>
    </row>
    <row r="1905" spans="1:12" hidden="1" x14ac:dyDescent="0.3">
      <c r="A1905" s="74">
        <v>44819</v>
      </c>
      <c r="B1905" s="78">
        <v>16.760000000000002</v>
      </c>
      <c r="C1905" s="80"/>
      <c r="D1905" s="78">
        <v>18.87</v>
      </c>
      <c r="E1905" s="85" t="s">
        <v>38</v>
      </c>
      <c r="F1905" s="78">
        <v>16.38</v>
      </c>
      <c r="G1905" s="80"/>
      <c r="H1905" s="12">
        <v>30</v>
      </c>
      <c r="I1905" s="1">
        <v>50</v>
      </c>
      <c r="J1905" s="2">
        <f t="shared" si="344"/>
        <v>13.283790493508581</v>
      </c>
      <c r="K1905" s="2">
        <f t="shared" si="345"/>
        <v>29.022839602539481</v>
      </c>
      <c r="L1905" s="2">
        <f t="shared" si="346"/>
        <v>13.336023140190564</v>
      </c>
    </row>
    <row r="1906" spans="1:12" hidden="1" x14ac:dyDescent="0.3">
      <c r="A1906" s="74">
        <v>44820</v>
      </c>
      <c r="B1906" s="78">
        <v>5.35</v>
      </c>
      <c r="C1906" s="80"/>
      <c r="D1906" s="78">
        <v>22.64</v>
      </c>
      <c r="E1906" s="85" t="s">
        <v>38</v>
      </c>
      <c r="F1906" s="78">
        <v>7.38</v>
      </c>
      <c r="G1906" s="80"/>
      <c r="H1906" s="12">
        <v>30</v>
      </c>
      <c r="I1906" s="1">
        <v>50</v>
      </c>
      <c r="J1906" s="2">
        <f t="shared" si="344"/>
        <v>13.26006167994926</v>
      </c>
      <c r="K1906" s="2">
        <f t="shared" si="345"/>
        <v>29.04861994936029</v>
      </c>
      <c r="L1906" s="2">
        <f t="shared" si="346"/>
        <v>13.323225356257044</v>
      </c>
    </row>
    <row r="1907" spans="1:12" hidden="1" x14ac:dyDescent="0.3">
      <c r="A1907" s="74">
        <v>44821</v>
      </c>
      <c r="B1907" s="78">
        <v>9.39</v>
      </c>
      <c r="C1907" s="80"/>
      <c r="D1907" s="78">
        <v>38.5</v>
      </c>
      <c r="E1907" s="85" t="s">
        <v>38</v>
      </c>
      <c r="F1907" s="78">
        <v>12.81</v>
      </c>
      <c r="G1907" s="80"/>
      <c r="H1907" s="12">
        <v>30</v>
      </c>
      <c r="I1907" s="1">
        <v>50</v>
      </c>
      <c r="J1907" s="2">
        <f t="shared" si="344"/>
        <v>13.261558855090502</v>
      </c>
      <c r="K1907" s="2">
        <f t="shared" si="345"/>
        <v>29.046943648782257</v>
      </c>
      <c r="L1907" s="2">
        <f t="shared" si="346"/>
        <v>13.331424802240424</v>
      </c>
    </row>
    <row r="1908" spans="1:12" hidden="1" x14ac:dyDescent="0.3">
      <c r="A1908" s="74">
        <v>44822</v>
      </c>
      <c r="B1908" s="78">
        <v>7.12</v>
      </c>
      <c r="C1908" s="80"/>
      <c r="D1908" s="78">
        <v>14.57</v>
      </c>
      <c r="E1908" s="85" t="s">
        <v>38</v>
      </c>
      <c r="F1908" s="78">
        <v>10.72</v>
      </c>
      <c r="G1908" s="80"/>
      <c r="H1908" s="12">
        <v>30</v>
      </c>
      <c r="I1908" s="1">
        <v>50</v>
      </c>
      <c r="J1908" s="2">
        <f t="shared" si="344"/>
        <v>13.240485408762819</v>
      </c>
      <c r="K1908" s="2">
        <f t="shared" si="345"/>
        <v>28.958070816412313</v>
      </c>
      <c r="L1908" s="2">
        <f t="shared" si="346"/>
        <v>13.311480203902473</v>
      </c>
    </row>
    <row r="1909" spans="1:12" hidden="1" x14ac:dyDescent="0.3">
      <c r="A1909" s="74">
        <v>44823</v>
      </c>
      <c r="B1909" s="78">
        <v>8.23</v>
      </c>
      <c r="C1909" s="80"/>
      <c r="D1909" s="78">
        <v>22.780158730158753</v>
      </c>
      <c r="E1909" s="85" t="s">
        <v>94</v>
      </c>
      <c r="F1909" s="78">
        <v>10.1</v>
      </c>
      <c r="G1909" s="80"/>
      <c r="H1909" s="12">
        <v>30</v>
      </c>
      <c r="I1909" s="1">
        <v>50</v>
      </c>
      <c r="J1909" s="2">
        <f t="shared" si="344"/>
        <v>13.245739646050954</v>
      </c>
      <c r="K1909" s="2">
        <f t="shared" si="345"/>
        <v>28.981048153782716</v>
      </c>
      <c r="L1909" s="2">
        <f t="shared" si="346"/>
        <v>13.313474663736272</v>
      </c>
    </row>
    <row r="1910" spans="1:12" hidden="1" x14ac:dyDescent="0.3">
      <c r="A1910" s="74">
        <v>44824</v>
      </c>
      <c r="B1910" s="78">
        <v>15.33</v>
      </c>
      <c r="C1910" s="80"/>
      <c r="D1910" s="78">
        <v>17.190000000000001</v>
      </c>
      <c r="E1910" s="85" t="s">
        <v>38</v>
      </c>
      <c r="F1910" s="78">
        <v>16.420000000000002</v>
      </c>
      <c r="G1910" s="80"/>
      <c r="H1910" s="12">
        <v>30</v>
      </c>
      <c r="I1910" s="1">
        <v>50</v>
      </c>
      <c r="J1910" s="2">
        <f t="shared" si="344"/>
        <v>13.264157725146998</v>
      </c>
      <c r="K1910" s="2">
        <f t="shared" si="345"/>
        <v>28.844834280950352</v>
      </c>
      <c r="L1910" s="2">
        <f t="shared" si="346"/>
        <v>13.319956658196103</v>
      </c>
    </row>
    <row r="1911" spans="1:12" hidden="1" x14ac:dyDescent="0.3">
      <c r="A1911" s="74">
        <v>44825</v>
      </c>
      <c r="B1911" s="78">
        <v>22.4</v>
      </c>
      <c r="C1911" s="80"/>
      <c r="D1911" s="78">
        <v>17.68</v>
      </c>
      <c r="E1911" s="85" t="s">
        <v>38</v>
      </c>
      <c r="F1911" s="78">
        <v>20.62</v>
      </c>
      <c r="G1911" s="80"/>
      <c r="H1911" s="12">
        <v>30</v>
      </c>
      <c r="I1911" s="1">
        <v>50</v>
      </c>
      <c r="J1911" s="2">
        <f t="shared" si="344"/>
        <v>13.291700098028354</v>
      </c>
      <c r="K1911" s="2">
        <f t="shared" si="345"/>
        <v>28.836814721869835</v>
      </c>
      <c r="L1911" s="2">
        <f t="shared" si="346"/>
        <v>13.344804303625466</v>
      </c>
    </row>
    <row r="1912" spans="1:12" hidden="1" x14ac:dyDescent="0.3">
      <c r="A1912" s="74">
        <v>44826</v>
      </c>
      <c r="B1912" s="78">
        <v>7.99</v>
      </c>
      <c r="C1912" s="80"/>
      <c r="D1912" s="78">
        <v>6.08</v>
      </c>
      <c r="E1912" s="85" t="s">
        <v>38</v>
      </c>
      <c r="F1912" s="78">
        <v>7.36</v>
      </c>
      <c r="G1912" s="80"/>
      <c r="H1912" s="12">
        <v>30</v>
      </c>
      <c r="I1912" s="1">
        <v>50</v>
      </c>
      <c r="J1912" s="2">
        <f t="shared" si="344"/>
        <v>13.27393173644643</v>
      </c>
      <c r="K1912" s="2">
        <f t="shared" si="345"/>
        <v>28.719820502216653</v>
      </c>
      <c r="L1912" s="2">
        <f t="shared" si="346"/>
        <v>13.323391561243197</v>
      </c>
    </row>
    <row r="1913" spans="1:12" hidden="1" x14ac:dyDescent="0.3">
      <c r="A1913" s="74">
        <v>44827</v>
      </c>
      <c r="B1913" s="78">
        <v>9.51</v>
      </c>
      <c r="C1913" s="80"/>
      <c r="D1913" s="78">
        <v>9.01</v>
      </c>
      <c r="E1913" s="85" t="s">
        <v>38</v>
      </c>
      <c r="F1913" s="78">
        <v>8.8699999999999992</v>
      </c>
      <c r="G1913" s="80"/>
      <c r="H1913" s="12">
        <v>30</v>
      </c>
      <c r="I1913" s="1">
        <v>50</v>
      </c>
      <c r="J1913" s="2">
        <f t="shared" si="344"/>
        <v>13.276417612152647</v>
      </c>
      <c r="K1913" s="2">
        <f t="shared" si="345"/>
        <v>28.595716455973882</v>
      </c>
      <c r="L1913" s="2">
        <f t="shared" si="346"/>
        <v>13.31588463603544</v>
      </c>
    </row>
    <row r="1914" spans="1:12" hidden="1" x14ac:dyDescent="0.3">
      <c r="A1914" s="74">
        <v>44828</v>
      </c>
      <c r="B1914" s="78">
        <v>7.32</v>
      </c>
      <c r="C1914" s="80"/>
      <c r="D1914" s="78">
        <v>16.93</v>
      </c>
      <c r="E1914" s="85" t="s">
        <v>38</v>
      </c>
      <c r="F1914" s="78">
        <v>9.5299999999999994</v>
      </c>
      <c r="G1914" s="80"/>
      <c r="H1914" s="12">
        <v>30</v>
      </c>
      <c r="I1914" s="1">
        <v>50</v>
      </c>
      <c r="J1914" s="2">
        <f t="shared" si="344"/>
        <v>13.272265069779765</v>
      </c>
      <c r="K1914" s="2">
        <f t="shared" si="345"/>
        <v>28.426583507997012</v>
      </c>
      <c r="L1914" s="2">
        <f t="shared" si="346"/>
        <v>13.301591007226577</v>
      </c>
    </row>
    <row r="1915" spans="1:12" hidden="1" x14ac:dyDescent="0.3">
      <c r="A1915" s="74">
        <v>44829</v>
      </c>
      <c r="B1915" s="78">
        <v>6.99</v>
      </c>
      <c r="C1915" s="80"/>
      <c r="D1915" s="78">
        <v>13.64</v>
      </c>
      <c r="E1915" s="85" t="s">
        <v>38</v>
      </c>
      <c r="F1915" s="78">
        <v>7.43</v>
      </c>
      <c r="G1915" s="80"/>
      <c r="H1915" s="12">
        <v>30</v>
      </c>
      <c r="I1915" s="1">
        <v>50</v>
      </c>
      <c r="J1915" s="2">
        <f t="shared" si="344"/>
        <v>13.239892188423832</v>
      </c>
      <c r="K1915" s="2">
        <f t="shared" si="345"/>
        <v>28.346381195858285</v>
      </c>
      <c r="L1915" s="2">
        <f t="shared" si="346"/>
        <v>13.256300148500817</v>
      </c>
    </row>
    <row r="1916" spans="1:12" hidden="1" x14ac:dyDescent="0.3">
      <c r="A1916" s="74">
        <v>44830</v>
      </c>
      <c r="B1916" s="78">
        <v>11.55</v>
      </c>
      <c r="C1916" s="80"/>
      <c r="D1916" s="78">
        <v>20.07</v>
      </c>
      <c r="E1916" s="85" t="s">
        <v>38</v>
      </c>
      <c r="F1916" s="78">
        <v>12.52</v>
      </c>
      <c r="G1916" s="80"/>
      <c r="H1916" s="12">
        <v>30</v>
      </c>
      <c r="I1916" s="1">
        <v>50</v>
      </c>
      <c r="J1916" s="2">
        <f t="shared" si="344"/>
        <v>13.245570154525529</v>
      </c>
      <c r="K1916" s="2">
        <f t="shared" si="345"/>
        <v>28.376236687187763</v>
      </c>
      <c r="L1916" s="2">
        <f t="shared" si="346"/>
        <v>13.258682419968961</v>
      </c>
    </row>
    <row r="1917" spans="1:12" hidden="1" x14ac:dyDescent="0.3">
      <c r="A1917" s="74">
        <v>44831</v>
      </c>
      <c r="B1917" s="78">
        <v>11.39</v>
      </c>
      <c r="C1917" s="80"/>
      <c r="D1917" s="78">
        <v>18.13</v>
      </c>
      <c r="E1917" s="85" t="s">
        <v>38</v>
      </c>
      <c r="F1917" s="78">
        <v>12.58</v>
      </c>
      <c r="G1917" s="80"/>
      <c r="H1917" s="12">
        <v>30</v>
      </c>
      <c r="I1917" s="1">
        <v>50</v>
      </c>
      <c r="J1917" s="2">
        <f t="shared" si="344"/>
        <v>13.236078629101801</v>
      </c>
      <c r="K1917" s="2">
        <f t="shared" si="345"/>
        <v>28.389675993546142</v>
      </c>
      <c r="L1917" s="2">
        <f t="shared" si="346"/>
        <v>13.243474663736277</v>
      </c>
    </row>
    <row r="1918" spans="1:12" hidden="1" x14ac:dyDescent="0.3">
      <c r="A1918" s="74">
        <v>44832</v>
      </c>
      <c r="B1918" s="78">
        <v>9.52</v>
      </c>
      <c r="C1918" s="80"/>
      <c r="D1918" s="78">
        <v>32.65</v>
      </c>
      <c r="E1918" s="85" t="s">
        <v>38</v>
      </c>
      <c r="F1918" s="78">
        <v>12.5</v>
      </c>
      <c r="G1918" s="80"/>
      <c r="H1918" s="12">
        <v>30</v>
      </c>
      <c r="I1918" s="1">
        <v>50</v>
      </c>
      <c r="J1918" s="2">
        <f t="shared" si="344"/>
        <v>13.220796143226098</v>
      </c>
      <c r="K1918" s="2">
        <f t="shared" si="345"/>
        <v>28.423433218979664</v>
      </c>
      <c r="L1918" s="2">
        <f t="shared" si="346"/>
        <v>13.234693500301375</v>
      </c>
    </row>
    <row r="1919" spans="1:12" hidden="1" x14ac:dyDescent="0.3">
      <c r="A1919" s="74">
        <v>44833</v>
      </c>
      <c r="B1919" s="78">
        <v>8.94</v>
      </c>
      <c r="C1919" s="80"/>
      <c r="D1919" s="78">
        <v>10.59</v>
      </c>
      <c r="E1919" s="85" t="s">
        <v>38</v>
      </c>
      <c r="F1919" s="78">
        <v>8.5299999999999994</v>
      </c>
      <c r="G1919" s="80"/>
      <c r="H1919" s="12">
        <v>30</v>
      </c>
      <c r="I1919" s="1">
        <v>50</v>
      </c>
      <c r="J1919" s="2">
        <f t="shared" si="344"/>
        <v>13.219807442661125</v>
      </c>
      <c r="K1919" s="2">
        <f t="shared" si="345"/>
        <v>28.403086398170419</v>
      </c>
      <c r="L1919" s="2">
        <f t="shared" si="346"/>
        <v>13.226992669276441</v>
      </c>
    </row>
    <row r="1920" spans="1:12" hidden="1" x14ac:dyDescent="0.3">
      <c r="A1920" s="74">
        <v>44834</v>
      </c>
      <c r="B1920" s="78">
        <v>14.12</v>
      </c>
      <c r="C1920" s="80"/>
      <c r="D1920" s="78">
        <v>12.25</v>
      </c>
      <c r="E1920" s="85" t="s">
        <v>38</v>
      </c>
      <c r="F1920" s="78">
        <v>13.29</v>
      </c>
      <c r="G1920" s="80"/>
      <c r="H1920" s="12">
        <v>30</v>
      </c>
      <c r="I1920" s="1">
        <v>50</v>
      </c>
      <c r="J1920" s="2">
        <f t="shared" si="344"/>
        <v>13.234185973734572</v>
      </c>
      <c r="K1920" s="2">
        <f t="shared" si="345"/>
        <v>28.355774259442089</v>
      </c>
      <c r="L1920" s="2">
        <f t="shared" si="346"/>
        <v>13.238820924124088</v>
      </c>
    </row>
    <row r="1921" spans="1:12" hidden="1" x14ac:dyDescent="0.3">
      <c r="A1921" s="74">
        <v>44835</v>
      </c>
      <c r="B1921" s="78">
        <v>15.06</v>
      </c>
      <c r="C1921" s="80" t="s">
        <v>38</v>
      </c>
      <c r="D1921" s="78">
        <v>13.18</v>
      </c>
      <c r="E1921" s="85" t="s">
        <v>38</v>
      </c>
      <c r="F1921" s="78">
        <v>15.08</v>
      </c>
      <c r="G1921" s="80" t="s">
        <v>38</v>
      </c>
      <c r="H1921" s="12">
        <v>30</v>
      </c>
      <c r="I1921" s="1">
        <v>50</v>
      </c>
      <c r="J1921" s="2">
        <f t="shared" si="344"/>
        <v>13.247462809892763</v>
      </c>
      <c r="K1921" s="2">
        <f t="shared" si="345"/>
        <v>28.320196224760014</v>
      </c>
      <c r="L1921" s="2">
        <f t="shared" si="346"/>
        <v>13.247989899193337</v>
      </c>
    </row>
    <row r="1922" spans="1:12" hidden="1" x14ac:dyDescent="0.3">
      <c r="A1922" s="74">
        <v>44836</v>
      </c>
      <c r="B1922" s="78">
        <v>11.46</v>
      </c>
      <c r="C1922" s="80" t="s">
        <v>38</v>
      </c>
      <c r="D1922" s="78">
        <v>12.37</v>
      </c>
      <c r="E1922" s="85" t="s">
        <v>38</v>
      </c>
      <c r="F1922" s="78">
        <v>10.36</v>
      </c>
      <c r="G1922" s="80" t="s">
        <v>38</v>
      </c>
      <c r="H1922" s="12">
        <v>30</v>
      </c>
      <c r="I1922" s="1">
        <v>50</v>
      </c>
      <c r="J1922" s="2">
        <f t="shared" si="344"/>
        <v>13.264920437011408</v>
      </c>
      <c r="K1922" s="2">
        <f t="shared" si="345"/>
        <v>28.317103739210882</v>
      </c>
      <c r="L1922" s="2">
        <f t="shared" si="346"/>
        <v>13.254970508611619</v>
      </c>
    </row>
    <row r="1923" spans="1:12" hidden="1" x14ac:dyDescent="0.3">
      <c r="A1923" s="74">
        <v>44837</v>
      </c>
      <c r="B1923" s="78">
        <v>8.44</v>
      </c>
      <c r="C1923" s="80" t="s">
        <v>38</v>
      </c>
      <c r="D1923" s="78">
        <v>15.66</v>
      </c>
      <c r="E1923" s="85" t="s">
        <v>38</v>
      </c>
      <c r="F1923" s="78">
        <v>11.97</v>
      </c>
      <c r="G1923" s="80" t="s">
        <v>38</v>
      </c>
      <c r="H1923" s="12">
        <v>30</v>
      </c>
      <c r="I1923" s="1">
        <v>50</v>
      </c>
      <c r="J1923" s="2">
        <f t="shared" si="344"/>
        <v>13.272180324017057</v>
      </c>
      <c r="K1923" s="2">
        <f t="shared" si="345"/>
        <v>28.306063276783139</v>
      </c>
      <c r="L1923" s="2">
        <f t="shared" si="346"/>
        <v>13.260843084788903</v>
      </c>
    </row>
    <row r="1924" spans="1:12" hidden="1" x14ac:dyDescent="0.3">
      <c r="A1924" s="74">
        <v>44838</v>
      </c>
      <c r="B1924" s="78">
        <v>10.61</v>
      </c>
      <c r="C1924" s="80" t="s">
        <v>38</v>
      </c>
      <c r="D1924" s="78">
        <v>28.41</v>
      </c>
      <c r="E1924" s="85" t="s">
        <v>38</v>
      </c>
      <c r="F1924" s="78">
        <v>11.49</v>
      </c>
      <c r="G1924" s="80" t="s">
        <v>38</v>
      </c>
      <c r="H1924" s="12">
        <v>30</v>
      </c>
      <c r="I1924" s="1">
        <v>50</v>
      </c>
      <c r="J1924" s="2">
        <f t="shared" ref="J1924:J1987" si="347">AVERAGE(B1560:B1924)</f>
        <v>13.270315917237394</v>
      </c>
      <c r="K1924" s="2">
        <f t="shared" ref="K1924:K1987" si="348">AVERAGE(D1560:D1924)</f>
        <v>28.318519924181981</v>
      </c>
      <c r="L1924" s="2">
        <f t="shared" ref="L1924:L1987" si="349">AVERAGE(F1560:F1924)</f>
        <v>13.257962198362312</v>
      </c>
    </row>
    <row r="1925" spans="1:12" hidden="1" x14ac:dyDescent="0.3">
      <c r="A1925" s="74">
        <v>44839</v>
      </c>
      <c r="B1925" s="78">
        <v>16.16</v>
      </c>
      <c r="C1925" s="80" t="s">
        <v>38</v>
      </c>
      <c r="D1925" s="78">
        <v>12.34</v>
      </c>
      <c r="E1925" s="85" t="s">
        <v>38</v>
      </c>
      <c r="F1925" s="78">
        <v>15.06</v>
      </c>
      <c r="G1925" s="80" t="s">
        <v>38</v>
      </c>
      <c r="H1925" s="12">
        <v>30</v>
      </c>
      <c r="I1925" s="1">
        <v>50</v>
      </c>
      <c r="J1925" s="2">
        <f t="shared" si="347"/>
        <v>13.281135126276942</v>
      </c>
      <c r="K1925" s="2">
        <f t="shared" si="348"/>
        <v>28.204733797014345</v>
      </c>
      <c r="L1925" s="2">
        <f t="shared" si="349"/>
        <v>13.249596547392786</v>
      </c>
    </row>
    <row r="1926" spans="1:12" hidden="1" x14ac:dyDescent="0.3">
      <c r="A1926" s="74">
        <v>44840</v>
      </c>
      <c r="B1926" s="78">
        <v>8.9700000000000006</v>
      </c>
      <c r="C1926" s="80" t="s">
        <v>38</v>
      </c>
      <c r="D1926" s="78">
        <v>8.57</v>
      </c>
      <c r="E1926" s="85" t="s">
        <v>38</v>
      </c>
      <c r="F1926" s="78">
        <v>9</v>
      </c>
      <c r="G1926" s="80" t="s">
        <v>38</v>
      </c>
      <c r="H1926" s="12">
        <v>30</v>
      </c>
      <c r="I1926" s="1">
        <v>50</v>
      </c>
      <c r="J1926" s="2">
        <f t="shared" si="347"/>
        <v>13.26737806413005</v>
      </c>
      <c r="K1926" s="2">
        <f t="shared" si="348"/>
        <v>27.90661240973111</v>
      </c>
      <c r="L1926" s="2">
        <f t="shared" si="349"/>
        <v>13.229374940744584</v>
      </c>
    </row>
    <row r="1927" spans="1:12" hidden="1" x14ac:dyDescent="0.3">
      <c r="A1927" s="74">
        <v>44841</v>
      </c>
      <c r="B1927" s="78">
        <v>15.24</v>
      </c>
      <c r="C1927" s="80" t="s">
        <v>38</v>
      </c>
      <c r="D1927" s="78">
        <v>13.43</v>
      </c>
      <c r="E1927" s="85" t="s">
        <v>38</v>
      </c>
      <c r="F1927" s="78">
        <v>9.66</v>
      </c>
      <c r="G1927" s="80" t="s">
        <v>38</v>
      </c>
      <c r="H1927" s="12">
        <v>30</v>
      </c>
      <c r="I1927" s="1">
        <v>50</v>
      </c>
      <c r="J1927" s="2">
        <f t="shared" si="347"/>
        <v>13.271361114977505</v>
      </c>
      <c r="K1927" s="2">
        <f t="shared" si="348"/>
        <v>27.523693334586603</v>
      </c>
      <c r="L1927" s="2">
        <f t="shared" si="349"/>
        <v>13.206854165121316</v>
      </c>
    </row>
    <row r="1928" spans="1:12" hidden="1" x14ac:dyDescent="0.3">
      <c r="A1928" s="74">
        <v>44842</v>
      </c>
      <c r="B1928" s="78">
        <v>9.65</v>
      </c>
      <c r="C1928" s="80" t="s">
        <v>38</v>
      </c>
      <c r="D1928" s="78">
        <v>17.13</v>
      </c>
      <c r="E1928" s="85" t="s">
        <v>38</v>
      </c>
      <c r="F1928" s="78">
        <v>11.31</v>
      </c>
      <c r="G1928" s="80" t="s">
        <v>38</v>
      </c>
      <c r="H1928" s="12">
        <v>30</v>
      </c>
      <c r="I1928" s="1">
        <v>50</v>
      </c>
      <c r="J1928" s="2">
        <f t="shared" si="347"/>
        <v>13.201587103678063</v>
      </c>
      <c r="K1928" s="2">
        <f t="shared" si="348"/>
        <v>27.458233896675491</v>
      </c>
      <c r="L1928" s="2">
        <f t="shared" si="349"/>
        <v>13.137269677586696</v>
      </c>
    </row>
    <row r="1929" spans="1:12" hidden="1" x14ac:dyDescent="0.3">
      <c r="A1929" s="74">
        <v>44843</v>
      </c>
      <c r="B1929" s="78">
        <v>4.04</v>
      </c>
      <c r="C1929" s="80" t="s">
        <v>38</v>
      </c>
      <c r="D1929" s="78">
        <v>6.6</v>
      </c>
      <c r="E1929" s="85" t="s">
        <v>38</v>
      </c>
      <c r="F1929" s="78">
        <v>5.86</v>
      </c>
      <c r="G1929" s="80" t="s">
        <v>38</v>
      </c>
      <c r="H1929" s="12">
        <v>30</v>
      </c>
      <c r="I1929" s="1">
        <v>50</v>
      </c>
      <c r="J1929" s="2">
        <f t="shared" si="347"/>
        <v>13.166502357915354</v>
      </c>
      <c r="K1929" s="2">
        <f t="shared" si="348"/>
        <v>27.398123712535217</v>
      </c>
      <c r="L1929" s="2">
        <f t="shared" si="349"/>
        <v>13.111369400578381</v>
      </c>
    </row>
    <row r="1930" spans="1:12" hidden="1" x14ac:dyDescent="0.3">
      <c r="A1930" s="74">
        <v>44844</v>
      </c>
      <c r="B1930" s="78">
        <v>7.9622834645669407</v>
      </c>
      <c r="C1930" s="80" t="s">
        <v>39</v>
      </c>
      <c r="D1930" s="78">
        <v>13.084285714285723</v>
      </c>
      <c r="E1930" s="85" t="s">
        <v>68</v>
      </c>
      <c r="F1930" s="78">
        <v>9.8398245614035087</v>
      </c>
      <c r="G1930" s="101" t="s">
        <v>95</v>
      </c>
      <c r="H1930" s="12">
        <v>30</v>
      </c>
      <c r="I1930" s="1">
        <v>50</v>
      </c>
      <c r="J1930" s="2">
        <f t="shared" si="347"/>
        <v>13.127977734933905</v>
      </c>
      <c r="K1930" s="2">
        <f t="shared" si="348"/>
        <v>27.177559694420768</v>
      </c>
      <c r="L1930" s="2">
        <f t="shared" si="349"/>
        <v>13.072781656981165</v>
      </c>
    </row>
    <row r="1931" spans="1:12" hidden="1" x14ac:dyDescent="0.3">
      <c r="A1931" s="74">
        <v>44845</v>
      </c>
      <c r="B1931" s="78">
        <v>7.04</v>
      </c>
      <c r="C1931" s="80" t="s">
        <v>38</v>
      </c>
      <c r="D1931" s="78">
        <v>3.9</v>
      </c>
      <c r="E1931" s="85" t="s">
        <v>38</v>
      </c>
      <c r="F1931" s="78">
        <v>4.8899999999999997</v>
      </c>
      <c r="G1931" s="80" t="s">
        <v>38</v>
      </c>
      <c r="H1931" s="12">
        <v>30</v>
      </c>
      <c r="I1931" s="1">
        <v>50</v>
      </c>
      <c r="J1931" s="2">
        <f t="shared" si="347"/>
        <v>13.136367565442379</v>
      </c>
      <c r="K1931" s="2">
        <f t="shared" si="348"/>
        <v>27.171248455227683</v>
      </c>
      <c r="L1931" s="2">
        <f t="shared" si="349"/>
        <v>13.072476947839894</v>
      </c>
    </row>
    <row r="1932" spans="1:12" hidden="1" x14ac:dyDescent="0.3">
      <c r="A1932" s="74">
        <v>44846</v>
      </c>
      <c r="B1932" s="78">
        <v>11.54</v>
      </c>
      <c r="C1932" s="80" t="s">
        <v>38</v>
      </c>
      <c r="D1932" s="78">
        <v>13.88</v>
      </c>
      <c r="E1932" s="85" t="s">
        <v>38</v>
      </c>
      <c r="F1932" s="78">
        <v>8.24</v>
      </c>
      <c r="G1932" s="80" t="s">
        <v>38</v>
      </c>
      <c r="H1932" s="12">
        <v>30</v>
      </c>
      <c r="I1932" s="1">
        <v>50</v>
      </c>
      <c r="J1932" s="2">
        <f t="shared" si="347"/>
        <v>13.146028582391532</v>
      </c>
      <c r="K1932" s="2">
        <f t="shared" si="348"/>
        <v>27.19075854168301</v>
      </c>
      <c r="L1932" s="2">
        <f t="shared" si="349"/>
        <v>13.072172238698618</v>
      </c>
    </row>
    <row r="1933" spans="1:12" hidden="1" x14ac:dyDescent="0.3">
      <c r="A1933" s="74">
        <v>44847</v>
      </c>
      <c r="B1933" s="78">
        <v>14.45</v>
      </c>
      <c r="C1933" s="80" t="s">
        <v>38</v>
      </c>
      <c r="D1933" s="78">
        <v>13.4</v>
      </c>
      <c r="E1933" s="85" t="s">
        <v>38</v>
      </c>
      <c r="F1933" s="78">
        <v>11.98</v>
      </c>
      <c r="G1933" s="80" t="s">
        <v>38</v>
      </c>
      <c r="H1933" s="12">
        <v>30</v>
      </c>
      <c r="I1933" s="1">
        <v>50</v>
      </c>
      <c r="J1933" s="2">
        <f t="shared" si="347"/>
        <v>13.149701741314372</v>
      </c>
      <c r="K1933" s="2">
        <f t="shared" si="348"/>
        <v>27.215951686572335</v>
      </c>
      <c r="L1933" s="2">
        <f t="shared" si="349"/>
        <v>13.069155188315472</v>
      </c>
    </row>
    <row r="1934" spans="1:12" hidden="1" x14ac:dyDescent="0.3">
      <c r="A1934" s="74">
        <v>44848</v>
      </c>
      <c r="B1934" s="78">
        <v>10.23</v>
      </c>
      <c r="C1934" s="80" t="s">
        <v>38</v>
      </c>
      <c r="D1934" s="78">
        <v>24.8</v>
      </c>
      <c r="E1934" s="85" t="s">
        <v>38</v>
      </c>
      <c r="F1934" s="78">
        <v>10.029999999999999</v>
      </c>
      <c r="G1934" s="80" t="s">
        <v>38</v>
      </c>
      <c r="H1934" s="12">
        <v>30</v>
      </c>
      <c r="I1934" s="1">
        <v>50</v>
      </c>
      <c r="J1934" s="2">
        <f t="shared" si="347"/>
        <v>13.141500331928658</v>
      </c>
      <c r="K1934" s="2">
        <f t="shared" si="348"/>
        <v>27.222695202422475</v>
      </c>
      <c r="L1934" s="2">
        <f t="shared" si="349"/>
        <v>13.089320934171827</v>
      </c>
    </row>
    <row r="1935" spans="1:12" hidden="1" x14ac:dyDescent="0.3">
      <c r="A1935" s="74">
        <v>44849</v>
      </c>
      <c r="B1935" s="78">
        <v>13.60810606060606</v>
      </c>
      <c r="C1935" s="80" t="s">
        <v>81</v>
      </c>
      <c r="D1935" s="78">
        <v>27.49</v>
      </c>
      <c r="E1935" s="85" t="s">
        <v>38</v>
      </c>
      <c r="F1935" s="78">
        <v>10.81</v>
      </c>
      <c r="G1935" s="80" t="s">
        <v>38</v>
      </c>
      <c r="H1935" s="12">
        <v>30</v>
      </c>
      <c r="I1935" s="1">
        <v>50</v>
      </c>
      <c r="J1935" s="2">
        <f t="shared" si="347"/>
        <v>13.142807350776492</v>
      </c>
      <c r="K1935" s="2">
        <f t="shared" si="348"/>
        <v>26.969726902710661</v>
      </c>
      <c r="L1935" s="2">
        <f t="shared" si="349"/>
        <v>13.083326459033705</v>
      </c>
    </row>
    <row r="1936" spans="1:12" hidden="1" x14ac:dyDescent="0.3">
      <c r="A1936" s="74">
        <v>44850</v>
      </c>
      <c r="B1936" s="78">
        <v>17.96</v>
      </c>
      <c r="C1936" s="80" t="s">
        <v>38</v>
      </c>
      <c r="D1936" s="78">
        <v>21.952857142857141</v>
      </c>
      <c r="E1936" s="85" t="s">
        <v>39</v>
      </c>
      <c r="F1936" s="78">
        <v>15.44</v>
      </c>
      <c r="G1936" s="80" t="s">
        <v>38</v>
      </c>
      <c r="H1936" s="12">
        <v>30</v>
      </c>
      <c r="I1936" s="1">
        <v>50</v>
      </c>
      <c r="J1936" s="2">
        <f t="shared" si="347"/>
        <v>13.156263196165384</v>
      </c>
      <c r="K1936" s="2">
        <f t="shared" si="348"/>
        <v>26.990311505427822</v>
      </c>
      <c r="L1936" s="2">
        <f t="shared" si="349"/>
        <v>13.116696624779561</v>
      </c>
    </row>
    <row r="1937" spans="1:12" hidden="1" x14ac:dyDescent="0.3">
      <c r="A1937" s="74">
        <v>44851</v>
      </c>
      <c r="B1937" s="78">
        <v>17.05</v>
      </c>
      <c r="C1937" s="80" t="s">
        <v>38</v>
      </c>
      <c r="D1937" s="78">
        <v>15.29</v>
      </c>
      <c r="E1937" s="85" t="s">
        <v>38</v>
      </c>
      <c r="F1937" s="78">
        <v>15.37</v>
      </c>
      <c r="G1937" s="80" t="s">
        <v>38</v>
      </c>
      <c r="H1937" s="12">
        <v>30</v>
      </c>
      <c r="I1937" s="1">
        <v>50</v>
      </c>
      <c r="J1937" s="2">
        <f t="shared" si="347"/>
        <v>13.167109259685816</v>
      </c>
      <c r="K1937" s="2">
        <f t="shared" si="348"/>
        <v>26.974663090442238</v>
      </c>
      <c r="L1937" s="2">
        <f t="shared" si="349"/>
        <v>13.143409331961879</v>
      </c>
    </row>
    <row r="1938" spans="1:12" hidden="1" x14ac:dyDescent="0.3">
      <c r="A1938" s="74">
        <v>44852</v>
      </c>
      <c r="B1938" s="78">
        <v>13.68</v>
      </c>
      <c r="C1938" s="80" t="s">
        <v>38</v>
      </c>
      <c r="D1938" s="78">
        <v>12.200303030303026</v>
      </c>
      <c r="E1938" s="85" t="s">
        <v>44</v>
      </c>
      <c r="F1938" s="78">
        <v>14.8</v>
      </c>
      <c r="G1938" s="80" t="s">
        <v>38</v>
      </c>
      <c r="H1938" s="12">
        <v>30</v>
      </c>
      <c r="I1938" s="1">
        <v>50</v>
      </c>
      <c r="J1938" s="2">
        <f t="shared" si="347"/>
        <v>13.168533956186689</v>
      </c>
      <c r="K1938" s="2">
        <f t="shared" si="348"/>
        <v>26.911753300904202</v>
      </c>
      <c r="L1938" s="2">
        <f t="shared" si="349"/>
        <v>13.158436956271272</v>
      </c>
    </row>
    <row r="1939" spans="1:12" hidden="1" x14ac:dyDescent="0.3">
      <c r="A1939" s="74">
        <v>44853</v>
      </c>
      <c r="B1939" s="78">
        <v>10.78</v>
      </c>
      <c r="C1939" s="80" t="s">
        <v>38</v>
      </c>
      <c r="D1939" s="78">
        <v>15.176906474820148</v>
      </c>
      <c r="E1939" s="85" t="s">
        <v>42</v>
      </c>
      <c r="F1939" s="78">
        <v>10.43</v>
      </c>
      <c r="G1939" s="80" t="s">
        <v>38</v>
      </c>
      <c r="H1939" s="12">
        <v>30</v>
      </c>
      <c r="I1939" s="1">
        <v>50</v>
      </c>
      <c r="J1939" s="2">
        <f t="shared" si="347"/>
        <v>13.166700622853357</v>
      </c>
      <c r="K1939" s="2">
        <f t="shared" si="348"/>
        <v>26.792522483828758</v>
      </c>
      <c r="L1939" s="2">
        <f t="shared" si="349"/>
        <v>13.148409331961879</v>
      </c>
    </row>
    <row r="1940" spans="1:12" hidden="1" x14ac:dyDescent="0.3">
      <c r="A1940" s="74">
        <v>44854</v>
      </c>
      <c r="B1940" s="78">
        <v>10.050000000000001</v>
      </c>
      <c r="C1940" s="80" t="s">
        <v>38</v>
      </c>
      <c r="D1940" s="78">
        <v>7.8148905109489055</v>
      </c>
      <c r="E1940" s="85" t="s">
        <v>42</v>
      </c>
      <c r="F1940" s="78">
        <v>8.77</v>
      </c>
      <c r="G1940" s="80" t="s">
        <v>38</v>
      </c>
      <c r="H1940" s="12">
        <v>30</v>
      </c>
      <c r="I1940" s="1">
        <v>50</v>
      </c>
      <c r="J1940" s="2">
        <f t="shared" si="347"/>
        <v>13.166089511742246</v>
      </c>
      <c r="K1940" s="2">
        <f t="shared" si="348"/>
        <v>26.765274329681635</v>
      </c>
      <c r="L1940" s="2">
        <f t="shared" si="349"/>
        <v>13.141503254613813</v>
      </c>
    </row>
    <row r="1941" spans="1:12" hidden="1" x14ac:dyDescent="0.3">
      <c r="A1941" s="74">
        <v>44855</v>
      </c>
      <c r="B1941" s="78">
        <v>6.9236231884057915</v>
      </c>
      <c r="C1941" s="80" t="s">
        <v>78</v>
      </c>
      <c r="D1941" s="78">
        <v>10.050000000000001</v>
      </c>
      <c r="E1941" s="85" t="s">
        <v>38</v>
      </c>
      <c r="F1941" s="78">
        <v>6.98</v>
      </c>
      <c r="G1941" s="80" t="s">
        <v>38</v>
      </c>
      <c r="H1941" s="12">
        <v>30</v>
      </c>
      <c r="I1941" s="1">
        <v>50</v>
      </c>
      <c r="J1941" s="2">
        <f t="shared" si="347"/>
        <v>13.145405131710042</v>
      </c>
      <c r="K1941" s="2">
        <f t="shared" si="348"/>
        <v>26.75622533832717</v>
      </c>
      <c r="L1941" s="2">
        <f t="shared" si="349"/>
        <v>13.119652425884532</v>
      </c>
    </row>
    <row r="1942" spans="1:12" hidden="1" x14ac:dyDescent="0.3">
      <c r="A1942" s="74">
        <v>44856</v>
      </c>
      <c r="B1942" s="78">
        <v>9.83</v>
      </c>
      <c r="C1942" s="80" t="s">
        <v>38</v>
      </c>
      <c r="D1942" s="78">
        <v>13.691363636363636</v>
      </c>
      <c r="E1942" s="85" t="s">
        <v>43</v>
      </c>
      <c r="F1942" s="78">
        <v>9</v>
      </c>
      <c r="G1942" s="80" t="s">
        <v>38</v>
      </c>
      <c r="H1942" s="12">
        <v>30</v>
      </c>
      <c r="I1942" s="1">
        <v>50</v>
      </c>
      <c r="J1942" s="2">
        <f t="shared" si="347"/>
        <v>13.130266242821156</v>
      </c>
      <c r="K1942" s="2">
        <f t="shared" si="348"/>
        <v>26.721474224887292</v>
      </c>
      <c r="L1942" s="2">
        <f t="shared" si="349"/>
        <v>13.101324759076203</v>
      </c>
    </row>
    <row r="1943" spans="1:12" hidden="1" x14ac:dyDescent="0.3">
      <c r="A1943" s="74">
        <v>44857</v>
      </c>
      <c r="B1943" s="78">
        <v>8.64</v>
      </c>
      <c r="C1943" s="80" t="s">
        <v>38</v>
      </c>
      <c r="D1943" s="78">
        <v>9.41</v>
      </c>
      <c r="E1943" s="85" t="s">
        <v>38</v>
      </c>
      <c r="F1943" s="78">
        <v>8.3800000000000008</v>
      </c>
      <c r="G1943" s="80" t="s">
        <v>38</v>
      </c>
      <c r="H1943" s="12">
        <v>30</v>
      </c>
      <c r="I1943" s="1">
        <v>50</v>
      </c>
      <c r="J1943" s="2">
        <f t="shared" si="347"/>
        <v>13.106016242821157</v>
      </c>
      <c r="K1943" s="2">
        <f t="shared" si="348"/>
        <v>26.671935319988155</v>
      </c>
      <c r="L1943" s="2">
        <f t="shared" si="349"/>
        <v>13.078507079518191</v>
      </c>
    </row>
    <row r="1944" spans="1:12" hidden="1" x14ac:dyDescent="0.3">
      <c r="A1944" s="74">
        <v>44858</v>
      </c>
      <c r="B1944" s="78">
        <v>12.76</v>
      </c>
      <c r="C1944" s="80" t="s">
        <v>38</v>
      </c>
      <c r="D1944" s="78">
        <v>11.4</v>
      </c>
      <c r="E1944" s="85" t="s">
        <v>38</v>
      </c>
      <c r="F1944" s="78">
        <v>11.46</v>
      </c>
      <c r="G1944" s="80" t="s">
        <v>38</v>
      </c>
      <c r="H1944" s="12">
        <v>30</v>
      </c>
      <c r="I1944" s="1">
        <v>50</v>
      </c>
      <c r="J1944" s="2">
        <f t="shared" si="347"/>
        <v>13.110766242821157</v>
      </c>
      <c r="K1944" s="2">
        <f t="shared" si="348"/>
        <v>26.654298432380084</v>
      </c>
      <c r="L1944" s="2">
        <f t="shared" si="349"/>
        <v>13.077926969020954</v>
      </c>
    </row>
    <row r="1945" spans="1:12" hidden="1" x14ac:dyDescent="0.3">
      <c r="A1945" s="74">
        <v>44859</v>
      </c>
      <c r="B1945" s="78">
        <v>9.94</v>
      </c>
      <c r="C1945" s="80" t="s">
        <v>38</v>
      </c>
      <c r="D1945" s="78">
        <v>35.85</v>
      </c>
      <c r="E1945" s="85" t="s">
        <v>38</v>
      </c>
      <c r="F1945" s="78">
        <v>11.58</v>
      </c>
      <c r="G1945" s="80" t="s">
        <v>38</v>
      </c>
      <c r="H1945" s="12">
        <v>30</v>
      </c>
      <c r="I1945" s="1">
        <v>50</v>
      </c>
      <c r="J1945" s="2">
        <f t="shared" si="347"/>
        <v>13.099682909487822</v>
      </c>
      <c r="K1945" s="2">
        <f t="shared" si="348"/>
        <v>26.590407942466538</v>
      </c>
      <c r="L1945" s="2">
        <f t="shared" si="349"/>
        <v>13.069308184490566</v>
      </c>
    </row>
    <row r="1946" spans="1:12" hidden="1" x14ac:dyDescent="0.3">
      <c r="A1946" s="74">
        <v>44860</v>
      </c>
      <c r="B1946" s="78">
        <v>7.3968840579710129</v>
      </c>
      <c r="C1946" s="80" t="s">
        <v>78</v>
      </c>
      <c r="D1946" s="78">
        <v>21.15</v>
      </c>
      <c r="E1946" s="85" t="s">
        <v>38</v>
      </c>
      <c r="F1946" s="78">
        <v>8.34</v>
      </c>
      <c r="G1946" s="80" t="s">
        <v>38</v>
      </c>
      <c r="H1946" s="12">
        <v>30</v>
      </c>
      <c r="I1946" s="1">
        <v>50</v>
      </c>
      <c r="J1946" s="2">
        <f t="shared" si="347"/>
        <v>13.073535365204407</v>
      </c>
      <c r="K1946" s="2">
        <f t="shared" si="348"/>
        <v>26.578188922293627</v>
      </c>
      <c r="L1946" s="2">
        <f t="shared" si="349"/>
        <v>13.036518129241948</v>
      </c>
    </row>
    <row r="1947" spans="1:12" hidden="1" x14ac:dyDescent="0.3">
      <c r="A1947" s="74">
        <v>44861</v>
      </c>
      <c r="B1947" s="78">
        <v>8.5307246376811676</v>
      </c>
      <c r="C1947" s="80" t="s">
        <v>78</v>
      </c>
      <c r="D1947" s="78">
        <v>74.45</v>
      </c>
      <c r="E1947" s="85" t="s">
        <v>38</v>
      </c>
      <c r="F1947" s="78">
        <v>8.6300000000000008</v>
      </c>
      <c r="G1947" s="80" t="s">
        <v>38</v>
      </c>
      <c r="H1947" s="12">
        <v>30</v>
      </c>
      <c r="I1947" s="1">
        <v>50</v>
      </c>
      <c r="J1947" s="2">
        <f t="shared" si="347"/>
        <v>13.059981822531302</v>
      </c>
      <c r="K1947" s="2">
        <f t="shared" si="348"/>
        <v>26.722108230650978</v>
      </c>
      <c r="L1947" s="2">
        <f t="shared" si="349"/>
        <v>13.025634151341395</v>
      </c>
    </row>
    <row r="1948" spans="1:12" hidden="1" x14ac:dyDescent="0.3">
      <c r="A1948" s="74">
        <v>44862</v>
      </c>
      <c r="B1948" s="78">
        <v>10.65</v>
      </c>
      <c r="C1948" s="80" t="s">
        <v>38</v>
      </c>
      <c r="D1948" s="78">
        <v>65.78</v>
      </c>
      <c r="E1948" s="85" t="s">
        <v>38</v>
      </c>
      <c r="F1948" s="78">
        <v>15.61</v>
      </c>
      <c r="G1948" s="80" t="s">
        <v>38</v>
      </c>
      <c r="H1948" s="12">
        <v>30</v>
      </c>
      <c r="I1948" s="1">
        <v>50</v>
      </c>
      <c r="J1948" s="2">
        <f t="shared" si="347"/>
        <v>13.046620711420191</v>
      </c>
      <c r="K1948" s="2">
        <f t="shared" si="348"/>
        <v>26.734701890593342</v>
      </c>
      <c r="L1948" s="2">
        <f t="shared" si="349"/>
        <v>13.019473930346921</v>
      </c>
    </row>
    <row r="1949" spans="1:12" hidden="1" x14ac:dyDescent="0.3">
      <c r="A1949" s="74">
        <v>44863</v>
      </c>
      <c r="B1949" s="78">
        <v>9.3075362318840575</v>
      </c>
      <c r="C1949" s="80" t="s">
        <v>78</v>
      </c>
      <c r="D1949" s="78">
        <v>38.79</v>
      </c>
      <c r="E1949" s="85" t="s">
        <v>38</v>
      </c>
      <c r="F1949" s="78">
        <v>11.75</v>
      </c>
      <c r="G1949" s="80" t="s">
        <v>38</v>
      </c>
      <c r="H1949" s="12">
        <v>30</v>
      </c>
      <c r="I1949" s="1">
        <v>50</v>
      </c>
      <c r="J1949" s="2">
        <f t="shared" si="347"/>
        <v>13.011752756508759</v>
      </c>
      <c r="K1949" s="2">
        <f t="shared" si="348"/>
        <v>26.510897856011216</v>
      </c>
      <c r="L1949" s="2">
        <f t="shared" si="349"/>
        <v>12.982954593330348</v>
      </c>
    </row>
    <row r="1950" spans="1:12" hidden="1" x14ac:dyDescent="0.3">
      <c r="A1950" s="74">
        <v>44864</v>
      </c>
      <c r="B1950" s="78">
        <v>8.56</v>
      </c>
      <c r="C1950" s="80" t="s">
        <v>38</v>
      </c>
      <c r="D1950" s="78">
        <v>23.75</v>
      </c>
      <c r="E1950" s="85" t="s">
        <v>38</v>
      </c>
      <c r="F1950" s="78">
        <v>11.96</v>
      </c>
      <c r="G1950" s="80" t="s">
        <v>38</v>
      </c>
      <c r="H1950" s="12">
        <v>30</v>
      </c>
      <c r="I1950" s="1">
        <v>50</v>
      </c>
      <c r="J1950" s="2">
        <f t="shared" si="347"/>
        <v>12.969086089842092</v>
      </c>
      <c r="K1950" s="2">
        <f t="shared" si="348"/>
        <v>26.500840219123603</v>
      </c>
      <c r="L1950" s="2">
        <f t="shared" si="349"/>
        <v>12.945385532556866</v>
      </c>
    </row>
    <row r="1951" spans="1:12" hidden="1" x14ac:dyDescent="0.3">
      <c r="A1951" s="74">
        <v>44865</v>
      </c>
      <c r="B1951" s="78">
        <v>14.92</v>
      </c>
      <c r="C1951" s="80" t="s">
        <v>38</v>
      </c>
      <c r="D1951" s="78">
        <v>70.33</v>
      </c>
      <c r="E1951" s="85" t="s">
        <v>38</v>
      </c>
      <c r="F1951" s="78">
        <v>15.32</v>
      </c>
      <c r="G1951" s="80" t="s">
        <v>38</v>
      </c>
      <c r="H1951" s="12">
        <v>30</v>
      </c>
      <c r="I1951" s="1">
        <v>50</v>
      </c>
      <c r="J1951" s="2">
        <f t="shared" si="347"/>
        <v>12.975474978730983</v>
      </c>
      <c r="K1951" s="2">
        <f t="shared" si="348"/>
        <v>26.673174513071736</v>
      </c>
      <c r="L1951" s="2">
        <f t="shared" si="349"/>
        <v>12.952208736976756</v>
      </c>
    </row>
    <row r="1952" spans="1:12" hidden="1" x14ac:dyDescent="0.3">
      <c r="A1952" s="74">
        <v>44866</v>
      </c>
      <c r="B1952" s="78">
        <v>8.0328900000000001</v>
      </c>
      <c r="C1952" s="80" t="s">
        <v>38</v>
      </c>
      <c r="D1952" s="78">
        <v>40.342878787878796</v>
      </c>
      <c r="E1952" s="85" t="s">
        <v>43</v>
      </c>
      <c r="F1952" s="78">
        <v>8.15</v>
      </c>
      <c r="G1952" s="80" t="s">
        <v>38</v>
      </c>
      <c r="H1952" s="12">
        <v>30</v>
      </c>
      <c r="I1952" s="1">
        <v>50</v>
      </c>
      <c r="J1952" s="2">
        <f t="shared" si="347"/>
        <v>12.933816339842092</v>
      </c>
      <c r="K1952" s="2">
        <f t="shared" si="348"/>
        <v>26.729551685371099</v>
      </c>
      <c r="L1952" s="2">
        <f t="shared" si="349"/>
        <v>12.90823083642427</v>
      </c>
    </row>
    <row r="1953" spans="1:12" hidden="1" x14ac:dyDescent="0.3">
      <c r="A1953" s="74">
        <v>44867</v>
      </c>
      <c r="B1953" s="78">
        <v>7.3327499999999999</v>
      </c>
      <c r="C1953" s="80" t="s">
        <v>38</v>
      </c>
      <c r="D1953" s="78">
        <v>25.53</v>
      </c>
      <c r="E1953" s="85" t="s">
        <v>38</v>
      </c>
      <c r="F1953" s="78">
        <v>9.2799999999999994</v>
      </c>
      <c r="G1953" s="80" t="s">
        <v>38</v>
      </c>
      <c r="H1953" s="12">
        <v>30</v>
      </c>
      <c r="I1953" s="1">
        <v>50</v>
      </c>
      <c r="J1953" s="2">
        <f t="shared" si="347"/>
        <v>12.898629534286533</v>
      </c>
      <c r="K1953" s="2">
        <f t="shared" si="348"/>
        <v>26.750906152229888</v>
      </c>
      <c r="L1953" s="2">
        <f t="shared" si="349"/>
        <v>12.883810946921511</v>
      </c>
    </row>
    <row r="1954" spans="1:12" hidden="1" x14ac:dyDescent="0.3">
      <c r="A1954" s="74">
        <v>44868</v>
      </c>
      <c r="B1954" s="78">
        <v>10.114000000000001</v>
      </c>
      <c r="C1954" s="80" t="s">
        <v>38</v>
      </c>
      <c r="D1954" s="78">
        <v>47.240396825396836</v>
      </c>
      <c r="E1954" s="85" t="s">
        <v>44</v>
      </c>
      <c r="F1954" s="78">
        <v>12.04</v>
      </c>
      <c r="G1954" s="80" t="s">
        <v>38</v>
      </c>
      <c r="H1954" s="12">
        <v>30</v>
      </c>
      <c r="I1954" s="1">
        <v>50</v>
      </c>
      <c r="J1954" s="2">
        <f t="shared" si="347"/>
        <v>12.870946200953197</v>
      </c>
      <c r="K1954" s="2">
        <f t="shared" si="348"/>
        <v>26.833760321755527</v>
      </c>
      <c r="L1954" s="2">
        <f t="shared" si="349"/>
        <v>12.859197687253001</v>
      </c>
    </row>
    <row r="1955" spans="1:12" hidden="1" x14ac:dyDescent="0.3">
      <c r="A1955" s="74">
        <v>44869</v>
      </c>
      <c r="B1955" s="78">
        <v>13.026199999999999</v>
      </c>
      <c r="C1955" s="80" t="s">
        <v>38</v>
      </c>
      <c r="D1955" s="78">
        <v>18.55</v>
      </c>
      <c r="E1955" s="85" t="s">
        <v>38</v>
      </c>
      <c r="F1955" s="78">
        <v>18.3</v>
      </c>
      <c r="G1955" s="80" t="s">
        <v>38</v>
      </c>
      <c r="H1955" s="12">
        <v>30</v>
      </c>
      <c r="I1955" s="1">
        <v>50</v>
      </c>
      <c r="J1955" s="2">
        <f t="shared" si="347"/>
        <v>12.839602312064308</v>
      </c>
      <c r="K1955" s="2">
        <f t="shared" si="348"/>
        <v>26.803645047980314</v>
      </c>
      <c r="L1955" s="2">
        <f t="shared" si="349"/>
        <v>12.847319234214327</v>
      </c>
    </row>
    <row r="1956" spans="1:12" hidden="1" x14ac:dyDescent="0.3">
      <c r="A1956" s="74">
        <v>44870</v>
      </c>
      <c r="B1956" s="78">
        <v>13.9124</v>
      </c>
      <c r="C1956" s="80" t="s">
        <v>38</v>
      </c>
      <c r="D1956" s="78">
        <v>11.22</v>
      </c>
      <c r="E1956" s="85" t="s">
        <v>38</v>
      </c>
      <c r="F1956" s="78">
        <v>12.6</v>
      </c>
      <c r="G1956" s="80" t="s">
        <v>38</v>
      </c>
      <c r="H1956" s="12">
        <v>30</v>
      </c>
      <c r="I1956" s="1">
        <v>50</v>
      </c>
      <c r="J1956" s="2">
        <f t="shared" si="347"/>
        <v>12.827275645397643</v>
      </c>
      <c r="K1956" s="2">
        <f t="shared" si="348"/>
        <v>26.798486546539383</v>
      </c>
      <c r="L1956" s="2">
        <f t="shared" si="349"/>
        <v>12.842705974545821</v>
      </c>
    </row>
    <row r="1957" spans="1:12" hidden="1" x14ac:dyDescent="0.3">
      <c r="A1957" s="74">
        <v>44871</v>
      </c>
      <c r="B1957" s="78">
        <v>13.597821428571445</v>
      </c>
      <c r="C1957" s="80" t="s">
        <v>39</v>
      </c>
      <c r="D1957" s="78">
        <v>16.584761904761915</v>
      </c>
      <c r="E1957" s="85" t="s">
        <v>39</v>
      </c>
      <c r="F1957" s="78">
        <v>11.566746031746035</v>
      </c>
      <c r="G1957" s="80" t="s">
        <v>39</v>
      </c>
      <c r="H1957" s="12">
        <v>30</v>
      </c>
      <c r="I1957" s="1">
        <v>50</v>
      </c>
      <c r="J1957" s="2">
        <f t="shared" si="347"/>
        <v>12.833491816032565</v>
      </c>
      <c r="K1957" s="2">
        <f t="shared" si="348"/>
        <v>26.805013237907573</v>
      </c>
      <c r="L1957" s="2">
        <f t="shared" si="349"/>
        <v>12.849271571318599</v>
      </c>
    </row>
    <row r="1958" spans="1:12" hidden="1" x14ac:dyDescent="0.3">
      <c r="A1958" s="74">
        <v>44872</v>
      </c>
      <c r="B1958" s="78">
        <v>12.3225</v>
      </c>
      <c r="C1958" s="80" t="s">
        <v>38</v>
      </c>
      <c r="D1958" s="78">
        <v>14.32</v>
      </c>
      <c r="E1958" s="85" t="s">
        <v>38</v>
      </c>
      <c r="F1958" s="78">
        <v>13.26</v>
      </c>
      <c r="G1958" s="80" t="s">
        <v>38</v>
      </c>
      <c r="H1958" s="12">
        <v>30</v>
      </c>
      <c r="I1958" s="1">
        <v>50</v>
      </c>
      <c r="J1958" s="2">
        <f t="shared" si="347"/>
        <v>12.834387649365897</v>
      </c>
      <c r="K1958" s="2">
        <f t="shared" si="348"/>
        <v>26.788500269607862</v>
      </c>
      <c r="L1958" s="2">
        <f t="shared" si="349"/>
        <v>12.844989803362798</v>
      </c>
    </row>
    <row r="1959" spans="1:12" hidden="1" x14ac:dyDescent="0.3">
      <c r="A1959" s="74">
        <v>44873</v>
      </c>
      <c r="B1959" s="78">
        <v>13.1233</v>
      </c>
      <c r="C1959" s="80" t="s">
        <v>38</v>
      </c>
      <c r="D1959" s="78">
        <v>14.43</v>
      </c>
      <c r="E1959" s="85" t="s">
        <v>38</v>
      </c>
      <c r="F1959" s="78">
        <v>11.53</v>
      </c>
      <c r="G1959" s="80" t="s">
        <v>38</v>
      </c>
      <c r="H1959" s="12">
        <v>30</v>
      </c>
      <c r="I1959" s="1">
        <v>50</v>
      </c>
      <c r="J1959" s="2">
        <f t="shared" si="347"/>
        <v>12.842730149365899</v>
      </c>
      <c r="K1959" s="2">
        <f t="shared" si="348"/>
        <v>26.759825918022852</v>
      </c>
      <c r="L1959" s="2">
        <f t="shared" si="349"/>
        <v>12.849133449771635</v>
      </c>
    </row>
    <row r="1960" spans="1:12" hidden="1" x14ac:dyDescent="0.3">
      <c r="A1960" s="74">
        <v>44874</v>
      </c>
      <c r="B1960" s="78">
        <v>11.870699999999999</v>
      </c>
      <c r="C1960" s="80" t="s">
        <v>38</v>
      </c>
      <c r="D1960" s="78">
        <v>9.0500000000000007</v>
      </c>
      <c r="E1960" s="85" t="s">
        <v>38</v>
      </c>
      <c r="F1960" s="78">
        <v>12.4</v>
      </c>
      <c r="G1960" s="80" t="s">
        <v>38</v>
      </c>
      <c r="H1960" s="12">
        <v>30</v>
      </c>
      <c r="I1960" s="1">
        <v>50</v>
      </c>
      <c r="J1960" s="2">
        <f t="shared" si="347"/>
        <v>12.832398760477011</v>
      </c>
      <c r="K1960" s="2">
        <f t="shared" si="348"/>
        <v>26.691093929550227</v>
      </c>
      <c r="L1960" s="2">
        <f t="shared" si="349"/>
        <v>12.837807482920809</v>
      </c>
    </row>
    <row r="1961" spans="1:12" hidden="1" x14ac:dyDescent="0.3">
      <c r="A1961" s="74">
        <v>44875</v>
      </c>
      <c r="B1961" s="78">
        <v>14.952400000000001</v>
      </c>
      <c r="C1961" s="80" t="s">
        <v>38</v>
      </c>
      <c r="D1961" s="78">
        <v>16.63</v>
      </c>
      <c r="E1961" s="85" t="s">
        <v>38</v>
      </c>
      <c r="F1961" s="78">
        <v>13.35</v>
      </c>
      <c r="G1961" s="80" t="s">
        <v>38</v>
      </c>
      <c r="H1961" s="12">
        <v>30</v>
      </c>
      <c r="I1961" s="1">
        <v>50</v>
      </c>
      <c r="J1961" s="2">
        <f t="shared" si="347"/>
        <v>12.831433204921458</v>
      </c>
      <c r="K1961" s="2">
        <f t="shared" si="348"/>
        <v>26.683370586610746</v>
      </c>
      <c r="L1961" s="2">
        <f t="shared" si="349"/>
        <v>12.839603063031307</v>
      </c>
    </row>
    <row r="1962" spans="1:12" hidden="1" x14ac:dyDescent="0.3">
      <c r="A1962" s="74">
        <v>44876</v>
      </c>
      <c r="B1962" s="78">
        <v>16.338799999999999</v>
      </c>
      <c r="C1962" s="80" t="s">
        <v>38</v>
      </c>
      <c r="D1962" s="78">
        <v>26.65</v>
      </c>
      <c r="E1962" s="85" t="s">
        <v>38</v>
      </c>
      <c r="F1962" s="78">
        <v>14.21</v>
      </c>
      <c r="G1962" s="80" t="s">
        <v>38</v>
      </c>
      <c r="H1962" s="12">
        <v>30</v>
      </c>
      <c r="I1962" s="1">
        <v>50</v>
      </c>
      <c r="J1962" s="2">
        <f t="shared" si="347"/>
        <v>12.853707649365901</v>
      </c>
      <c r="K1962" s="2">
        <f t="shared" si="348"/>
        <v>26.72968182580383</v>
      </c>
      <c r="L1962" s="2">
        <f t="shared" si="349"/>
        <v>12.852558864136281</v>
      </c>
    </row>
    <row r="1963" spans="1:12" hidden="1" x14ac:dyDescent="0.3">
      <c r="A1963" s="74">
        <v>44877</v>
      </c>
      <c r="B1963" s="78">
        <v>12.340199999999999</v>
      </c>
      <c r="C1963" s="80" t="s">
        <v>38</v>
      </c>
      <c r="D1963" s="78">
        <v>25.19</v>
      </c>
      <c r="E1963" s="85" t="s">
        <v>38</v>
      </c>
      <c r="F1963" s="78">
        <v>13.31</v>
      </c>
      <c r="G1963" s="80" t="s">
        <v>38</v>
      </c>
      <c r="H1963" s="12">
        <v>30</v>
      </c>
      <c r="I1963" s="1">
        <v>50</v>
      </c>
      <c r="J1963" s="2">
        <f t="shared" si="347"/>
        <v>12.809069316032568</v>
      </c>
      <c r="K1963" s="2">
        <f t="shared" si="348"/>
        <v>26.660604016005557</v>
      </c>
      <c r="L1963" s="2">
        <f t="shared" si="349"/>
        <v>12.809906930434622</v>
      </c>
    </row>
    <row r="1964" spans="1:12" hidden="1" x14ac:dyDescent="0.3">
      <c r="A1964" s="74">
        <v>44878</v>
      </c>
      <c r="B1964" s="78">
        <v>17.419899999999998</v>
      </c>
      <c r="C1964" s="80" t="s">
        <v>38</v>
      </c>
      <c r="D1964" s="78">
        <v>19.514393939393958</v>
      </c>
      <c r="E1964" s="85" t="s">
        <v>43</v>
      </c>
      <c r="F1964" s="78">
        <v>16.440000000000001</v>
      </c>
      <c r="G1964" s="80" t="s">
        <v>38</v>
      </c>
      <c r="H1964" s="12">
        <v>30</v>
      </c>
      <c r="I1964" s="1">
        <v>50</v>
      </c>
      <c r="J1964" s="2">
        <f t="shared" si="347"/>
        <v>12.840402371588121</v>
      </c>
      <c r="K1964" s="2">
        <f t="shared" si="348"/>
        <v>26.679060482689692</v>
      </c>
      <c r="L1964" s="2">
        <f t="shared" si="349"/>
        <v>12.827365493970532</v>
      </c>
    </row>
    <row r="1965" spans="1:12" hidden="1" x14ac:dyDescent="0.3">
      <c r="A1965" s="74">
        <v>44879</v>
      </c>
      <c r="B1965" s="78">
        <v>10.242699999999999</v>
      </c>
      <c r="C1965" s="80" t="s">
        <v>38</v>
      </c>
      <c r="D1965" s="78">
        <v>44.18</v>
      </c>
      <c r="E1965" s="85" t="s">
        <v>38</v>
      </c>
      <c r="F1965" s="78">
        <v>13.99</v>
      </c>
      <c r="G1965" s="80" t="s">
        <v>38</v>
      </c>
      <c r="H1965" s="12">
        <v>30</v>
      </c>
      <c r="I1965" s="1">
        <v>50</v>
      </c>
      <c r="J1965" s="2">
        <f t="shared" si="347"/>
        <v>12.850826538254788</v>
      </c>
      <c r="K1965" s="2">
        <f t="shared" si="348"/>
        <v>26.746121001421688</v>
      </c>
      <c r="L1965" s="2">
        <f t="shared" si="349"/>
        <v>12.843332344799261</v>
      </c>
    </row>
    <row r="1966" spans="1:12" hidden="1" x14ac:dyDescent="0.3">
      <c r="A1966" s="74">
        <v>44880</v>
      </c>
      <c r="B1966" s="78">
        <v>6.39872</v>
      </c>
      <c r="C1966" s="80" t="s">
        <v>38</v>
      </c>
      <c r="D1966" s="78">
        <v>44.14</v>
      </c>
      <c r="E1966" s="85" t="s">
        <v>38</v>
      </c>
      <c r="F1966" s="78">
        <v>12.14</v>
      </c>
      <c r="G1966" s="80" t="s">
        <v>38</v>
      </c>
      <c r="H1966" s="12">
        <v>30</v>
      </c>
      <c r="I1966" s="1">
        <v>50</v>
      </c>
      <c r="J1966" s="2">
        <f t="shared" si="347"/>
        <v>12.832953666957684</v>
      </c>
      <c r="K1966" s="2">
        <f t="shared" si="348"/>
        <v>26.803296793928894</v>
      </c>
      <c r="L1966" s="2">
        <f t="shared" si="349"/>
        <v>12.834492565793736</v>
      </c>
    </row>
    <row r="1967" spans="1:12" hidden="1" x14ac:dyDescent="0.3">
      <c r="A1967" s="74">
        <v>44881</v>
      </c>
      <c r="B1967" s="78">
        <v>10.864699999999999</v>
      </c>
      <c r="C1967" s="80" t="s">
        <v>38</v>
      </c>
      <c r="D1967" s="78">
        <v>44.61</v>
      </c>
      <c r="E1967" s="85" t="s">
        <v>38</v>
      </c>
      <c r="F1967" s="78">
        <v>11.34</v>
      </c>
      <c r="G1967" s="80" t="s">
        <v>38</v>
      </c>
      <c r="H1967" s="12">
        <v>30</v>
      </c>
      <c r="I1967" s="1">
        <v>50</v>
      </c>
      <c r="J1967" s="2">
        <f t="shared" si="347"/>
        <v>12.83573676945076</v>
      </c>
      <c r="K1967" s="2">
        <f t="shared" si="348"/>
        <v>26.823729070585959</v>
      </c>
      <c r="L1967" s="2">
        <f t="shared" si="349"/>
        <v>12.825321295075508</v>
      </c>
    </row>
    <row r="1968" spans="1:12" hidden="1" x14ac:dyDescent="0.3">
      <c r="A1968" s="74">
        <v>44882</v>
      </c>
      <c r="B1968" s="78">
        <v>15.8546</v>
      </c>
      <c r="C1968" s="80" t="s">
        <v>38</v>
      </c>
      <c r="D1968" s="78">
        <v>37.83</v>
      </c>
      <c r="E1968" s="85" t="s">
        <v>38</v>
      </c>
      <c r="F1968" s="78">
        <v>15.09</v>
      </c>
      <c r="G1968" s="80" t="s">
        <v>38</v>
      </c>
      <c r="H1968" s="12">
        <v>30</v>
      </c>
      <c r="I1968" s="1">
        <v>50</v>
      </c>
      <c r="J1968" s="2">
        <f t="shared" si="347"/>
        <v>12.833755051999233</v>
      </c>
      <c r="K1968" s="2">
        <f t="shared" si="348"/>
        <v>26.887244920730048</v>
      </c>
      <c r="L1968" s="2">
        <f t="shared" si="349"/>
        <v>12.813912455296499</v>
      </c>
    </row>
    <row r="1969" spans="1:12" hidden="1" x14ac:dyDescent="0.3">
      <c r="A1969" s="74">
        <v>44883</v>
      </c>
      <c r="B1969" s="78">
        <v>16.482399999999998</v>
      </c>
      <c r="C1969" s="80" t="s">
        <v>38</v>
      </c>
      <c r="D1969" s="78">
        <v>20.2</v>
      </c>
      <c r="E1969" s="85" t="s">
        <v>38</v>
      </c>
      <c r="F1969" s="78">
        <v>17.350000000000001</v>
      </c>
      <c r="G1969" s="80" t="s">
        <v>38</v>
      </c>
      <c r="H1969" s="12">
        <v>30</v>
      </c>
      <c r="I1969" s="1">
        <v>50</v>
      </c>
      <c r="J1969" s="2">
        <f t="shared" si="347"/>
        <v>12.839911284686211</v>
      </c>
      <c r="K1969" s="2">
        <f t="shared" si="348"/>
        <v>26.85482417145051</v>
      </c>
      <c r="L1969" s="2">
        <f t="shared" si="349"/>
        <v>12.821840632092082</v>
      </c>
    </row>
    <row r="1970" spans="1:12" hidden="1" x14ac:dyDescent="0.3">
      <c r="A1970" s="74">
        <v>44884</v>
      </c>
      <c r="B1970" s="78">
        <v>12.242800000000001</v>
      </c>
      <c r="C1970" s="80" t="s">
        <v>38</v>
      </c>
      <c r="D1970" s="78">
        <v>38.31</v>
      </c>
      <c r="E1970" s="85" t="s">
        <v>38</v>
      </c>
      <c r="F1970" s="78">
        <v>13.32</v>
      </c>
      <c r="G1970" s="80" t="s">
        <v>38</v>
      </c>
      <c r="H1970" s="12">
        <v>30</v>
      </c>
      <c r="I1970" s="1">
        <v>50</v>
      </c>
      <c r="J1970" s="2">
        <f t="shared" si="347"/>
        <v>12.828838708508929</v>
      </c>
      <c r="K1970" s="2">
        <f t="shared" si="348"/>
        <v>26.815803998539845</v>
      </c>
      <c r="L1970" s="2">
        <f t="shared" si="349"/>
        <v>12.806288145904237</v>
      </c>
    </row>
    <row r="1971" spans="1:12" hidden="1" x14ac:dyDescent="0.3">
      <c r="A1971" s="74">
        <v>44885</v>
      </c>
      <c r="B1971" s="78">
        <v>14.7758</v>
      </c>
      <c r="C1971" s="80" t="s">
        <v>38</v>
      </c>
      <c r="D1971" s="78">
        <v>30.27</v>
      </c>
      <c r="E1971" s="85" t="s">
        <v>38</v>
      </c>
      <c r="F1971" s="78">
        <v>17.010000000000002</v>
      </c>
      <c r="G1971" s="80" t="s">
        <v>38</v>
      </c>
      <c r="H1971" s="12">
        <v>30</v>
      </c>
      <c r="I1971" s="1">
        <v>50</v>
      </c>
      <c r="J1971" s="2">
        <f t="shared" si="347"/>
        <v>12.826361700198683</v>
      </c>
      <c r="K1971" s="2">
        <f t="shared" si="348"/>
        <v>26.829060482689702</v>
      </c>
      <c r="L1971" s="2">
        <f t="shared" si="349"/>
        <v>12.811509140379373</v>
      </c>
    </row>
    <row r="1972" spans="1:12" hidden="1" x14ac:dyDescent="0.3">
      <c r="A1972" s="74">
        <v>44886</v>
      </c>
      <c r="B1972" s="78">
        <v>13.094099999999999</v>
      </c>
      <c r="C1972" s="80" t="s">
        <v>38</v>
      </c>
      <c r="D1972" s="78">
        <v>26.26</v>
      </c>
      <c r="E1972" s="85" t="s">
        <v>38</v>
      </c>
      <c r="F1972" s="78">
        <v>15.49</v>
      </c>
      <c r="G1972" s="80" t="s">
        <v>38</v>
      </c>
      <c r="H1972" s="12">
        <v>30</v>
      </c>
      <c r="I1972" s="1">
        <v>50</v>
      </c>
      <c r="J1972" s="2">
        <f t="shared" si="347"/>
        <v>12.838589124021398</v>
      </c>
      <c r="K1972" s="2">
        <f t="shared" si="348"/>
        <v>26.885054719000941</v>
      </c>
      <c r="L1972" s="2">
        <f t="shared" si="349"/>
        <v>12.83510030060037</v>
      </c>
    </row>
    <row r="1973" spans="1:12" hidden="1" x14ac:dyDescent="0.3">
      <c r="A1973" s="74">
        <v>44887</v>
      </c>
      <c r="B1973" s="78">
        <v>10.558299999999999</v>
      </c>
      <c r="C1973" s="80" t="s">
        <v>38</v>
      </c>
      <c r="D1973" s="78">
        <v>54.903650793650812</v>
      </c>
      <c r="E1973" s="85" t="s">
        <v>39</v>
      </c>
      <c r="F1973" s="78">
        <v>17.03</v>
      </c>
      <c r="G1973" s="80" t="s">
        <v>38</v>
      </c>
      <c r="H1973" s="12">
        <v>30</v>
      </c>
      <c r="I1973" s="1">
        <v>50</v>
      </c>
      <c r="J1973" s="2">
        <f t="shared" si="347"/>
        <v>12.844318486902282</v>
      </c>
      <c r="K1973" s="2">
        <f t="shared" si="348"/>
        <v>27.01742835241204</v>
      </c>
      <c r="L1973" s="2">
        <f t="shared" si="349"/>
        <v>12.85438206855617</v>
      </c>
    </row>
    <row r="1974" spans="1:12" hidden="1" x14ac:dyDescent="0.3">
      <c r="A1974" s="74">
        <v>44888</v>
      </c>
      <c r="B1974" s="78">
        <v>10.7912</v>
      </c>
      <c r="C1974" s="80" t="s">
        <v>38</v>
      </c>
      <c r="D1974" s="78">
        <v>75.010000000000005</v>
      </c>
      <c r="E1974" s="85" t="s">
        <v>38</v>
      </c>
      <c r="F1974" s="78">
        <v>12.53</v>
      </c>
      <c r="G1974" s="80" t="s">
        <v>38</v>
      </c>
      <c r="H1974" s="12">
        <v>30</v>
      </c>
      <c r="I1974" s="1">
        <v>50</v>
      </c>
      <c r="J1974" s="2">
        <f t="shared" si="347"/>
        <v>12.848809345628045</v>
      </c>
      <c r="K1974" s="2">
        <f t="shared" si="348"/>
        <v>27.206880801979764</v>
      </c>
      <c r="L1974" s="2">
        <f t="shared" si="349"/>
        <v>12.861426267451195</v>
      </c>
    </row>
    <row r="1975" spans="1:12" hidden="1" x14ac:dyDescent="0.3">
      <c r="A1975" s="74">
        <v>44889</v>
      </c>
      <c r="B1975" s="78">
        <v>13.0801</v>
      </c>
      <c r="C1975" s="80" t="s">
        <v>38</v>
      </c>
      <c r="D1975" s="78">
        <v>46.88</v>
      </c>
      <c r="E1975" s="85" t="s">
        <v>38</v>
      </c>
      <c r="F1975" s="78">
        <v>15.09</v>
      </c>
      <c r="G1975" s="80" t="s">
        <v>38</v>
      </c>
      <c r="H1975" s="12">
        <v>30</v>
      </c>
      <c r="I1975" s="1">
        <v>50</v>
      </c>
      <c r="J1975" s="2">
        <f t="shared" si="347"/>
        <v>12.843491063079565</v>
      </c>
      <c r="K1975" s="2">
        <f t="shared" si="348"/>
        <v>27.298119995063338</v>
      </c>
      <c r="L1975" s="2">
        <f t="shared" si="349"/>
        <v>12.861094775738492</v>
      </c>
    </row>
    <row r="1976" spans="1:12" hidden="1" x14ac:dyDescent="0.3">
      <c r="A1976" s="74">
        <v>44890</v>
      </c>
      <c r="B1976" s="78">
        <v>18.211300000000001</v>
      </c>
      <c r="C1976" s="80" t="s">
        <v>38</v>
      </c>
      <c r="D1976" s="78">
        <v>33.28</v>
      </c>
      <c r="E1976" s="85" t="s">
        <v>38</v>
      </c>
      <c r="F1976" s="78">
        <v>19.25</v>
      </c>
      <c r="G1976" s="80" t="s">
        <v>38</v>
      </c>
      <c r="H1976" s="12">
        <v>30</v>
      </c>
      <c r="I1976" s="1">
        <v>50</v>
      </c>
      <c r="J1976" s="2">
        <f t="shared" si="347"/>
        <v>12.868203805461839</v>
      </c>
      <c r="K1976" s="2">
        <f t="shared" si="348"/>
        <v>27.353710773161328</v>
      </c>
      <c r="L1976" s="2">
        <f t="shared" si="349"/>
        <v>12.884575438721914</v>
      </c>
    </row>
    <row r="1977" spans="1:12" hidden="1" x14ac:dyDescent="0.3">
      <c r="A1977" s="74">
        <v>44891</v>
      </c>
      <c r="B1977" s="78">
        <v>23.177399999999999</v>
      </c>
      <c r="C1977" s="80" t="s">
        <v>38</v>
      </c>
      <c r="D1977" s="78">
        <v>17.97</v>
      </c>
      <c r="E1977" s="85" t="s">
        <v>38</v>
      </c>
      <c r="F1977" s="78">
        <v>16.489999999999998</v>
      </c>
      <c r="G1977" s="80" t="s">
        <v>38</v>
      </c>
      <c r="H1977" s="12">
        <v>30</v>
      </c>
      <c r="I1977" s="1">
        <v>50</v>
      </c>
      <c r="J1977" s="2">
        <f t="shared" si="347"/>
        <v>12.920080259755467</v>
      </c>
      <c r="K1977" s="2">
        <f t="shared" si="348"/>
        <v>27.393163222729047</v>
      </c>
      <c r="L1977" s="2">
        <f t="shared" si="349"/>
        <v>12.916757759163902</v>
      </c>
    </row>
    <row r="1978" spans="1:12" hidden="1" x14ac:dyDescent="0.3">
      <c r="A1978" s="74">
        <v>44892</v>
      </c>
      <c r="B1978" s="78">
        <v>17.7928</v>
      </c>
      <c r="C1978" s="80" t="s">
        <v>38</v>
      </c>
      <c r="D1978" s="78">
        <v>40.89</v>
      </c>
      <c r="E1978" s="85" t="s">
        <v>38</v>
      </c>
      <c r="F1978" s="78">
        <v>16.559999999999999</v>
      </c>
      <c r="G1978" s="80" t="s">
        <v>38</v>
      </c>
      <c r="H1978" s="12">
        <v>30</v>
      </c>
      <c r="I1978" s="1">
        <v>50</v>
      </c>
      <c r="J1978" s="2">
        <f t="shared" si="347"/>
        <v>12.94687471958926</v>
      </c>
      <c r="K1978" s="2">
        <f t="shared" si="348"/>
        <v>27.491261205437983</v>
      </c>
      <c r="L1978" s="2">
        <f t="shared" si="349"/>
        <v>12.941785383473295</v>
      </c>
    </row>
    <row r="1979" spans="1:12" hidden="1" x14ac:dyDescent="0.3">
      <c r="A1979" s="74">
        <v>44893</v>
      </c>
      <c r="B1979" s="78">
        <v>23.0002</v>
      </c>
      <c r="C1979" s="80" t="s">
        <v>38</v>
      </c>
      <c r="D1979" s="78">
        <v>27.83</v>
      </c>
      <c r="E1979" s="85" t="s">
        <v>38</v>
      </c>
      <c r="F1979" s="78">
        <v>21.21</v>
      </c>
      <c r="G1979" s="80" t="s">
        <v>38</v>
      </c>
      <c r="H1979" s="12">
        <v>30</v>
      </c>
      <c r="I1979" s="1">
        <v>50</v>
      </c>
      <c r="J1979" s="2">
        <f t="shared" si="347"/>
        <v>12.97241543981087</v>
      </c>
      <c r="K1979" s="2">
        <f t="shared" si="348"/>
        <v>27.527745355293892</v>
      </c>
      <c r="L1979" s="2">
        <f t="shared" si="349"/>
        <v>12.956647261926335</v>
      </c>
    </row>
    <row r="1980" spans="1:12" hidden="1" x14ac:dyDescent="0.3">
      <c r="A1980" s="74">
        <v>44894</v>
      </c>
      <c r="B1980" s="78">
        <v>23.427099999999999</v>
      </c>
      <c r="C1980" s="80" t="s">
        <v>38</v>
      </c>
      <c r="D1980" s="78">
        <v>26.41</v>
      </c>
      <c r="E1980" s="85" t="s">
        <v>38</v>
      </c>
      <c r="F1980" s="78">
        <v>22.7</v>
      </c>
      <c r="G1980" s="80" t="s">
        <v>38</v>
      </c>
      <c r="H1980" s="12">
        <v>30</v>
      </c>
      <c r="I1980" s="1">
        <v>50</v>
      </c>
      <c r="J1980" s="2">
        <f t="shared" si="347"/>
        <v>12.979027905184832</v>
      </c>
      <c r="K1980" s="2">
        <f t="shared" si="348"/>
        <v>27.544921147801098</v>
      </c>
      <c r="L1980" s="2">
        <f t="shared" si="349"/>
        <v>12.960487040931859</v>
      </c>
    </row>
    <row r="1981" spans="1:12" hidden="1" x14ac:dyDescent="0.3">
      <c r="A1981" s="74">
        <v>44895</v>
      </c>
      <c r="B1981" s="78">
        <v>20.4983</v>
      </c>
      <c r="C1981" s="80" t="s">
        <v>38</v>
      </c>
      <c r="D1981" s="78">
        <v>16.09</v>
      </c>
      <c r="E1981" s="85" t="s">
        <v>38</v>
      </c>
      <c r="F1981" s="78">
        <v>21.71</v>
      </c>
      <c r="G1981" s="80" t="s">
        <v>38</v>
      </c>
      <c r="H1981" s="12">
        <v>30</v>
      </c>
      <c r="I1981" s="1">
        <v>50</v>
      </c>
      <c r="J1981" s="2">
        <f t="shared" si="347"/>
        <v>12.992430398259627</v>
      </c>
      <c r="K1981" s="2">
        <f t="shared" si="348"/>
        <v>27.560022012354413</v>
      </c>
      <c r="L1981" s="2">
        <f t="shared" si="349"/>
        <v>12.980487040931859</v>
      </c>
    </row>
    <row r="1982" spans="1:12" hidden="1" x14ac:dyDescent="0.3">
      <c r="A1982" s="74">
        <v>44896</v>
      </c>
      <c r="B1982" s="78">
        <v>19.5045</v>
      </c>
      <c r="C1982" s="80" t="s">
        <v>38</v>
      </c>
      <c r="D1982" s="78">
        <v>21.58</v>
      </c>
      <c r="E1982" s="85" t="s">
        <v>38</v>
      </c>
      <c r="F1982" s="78">
        <v>21.51</v>
      </c>
      <c r="G1982" s="80" t="s">
        <v>38</v>
      </c>
      <c r="H1982" s="12">
        <v>30</v>
      </c>
      <c r="I1982" s="1">
        <v>50</v>
      </c>
      <c r="J1982" s="2">
        <f t="shared" si="347"/>
        <v>13.020642309616965</v>
      </c>
      <c r="K1982" s="2">
        <f t="shared" si="348"/>
        <v>27.598926911489858</v>
      </c>
      <c r="L1982" s="2">
        <f t="shared" si="349"/>
        <v>13.016757759163902</v>
      </c>
    </row>
    <row r="1983" spans="1:12" hidden="1" x14ac:dyDescent="0.3">
      <c r="A1983" s="74">
        <v>44897</v>
      </c>
      <c r="B1983" s="78">
        <v>17.233899999999998</v>
      </c>
      <c r="C1983" s="80" t="s">
        <v>38</v>
      </c>
      <c r="D1983" s="78">
        <v>15.89</v>
      </c>
      <c r="E1983" s="85" t="s">
        <v>38</v>
      </c>
      <c r="F1983" s="78">
        <v>17.39</v>
      </c>
      <c r="G1983" s="80" t="s">
        <v>38</v>
      </c>
      <c r="H1983" s="12">
        <v>30</v>
      </c>
      <c r="I1983" s="1">
        <v>50</v>
      </c>
      <c r="J1983" s="2">
        <f t="shared" si="347"/>
        <v>13.040237600475692</v>
      </c>
      <c r="K1983" s="2">
        <f t="shared" si="348"/>
        <v>27.617918265956714</v>
      </c>
      <c r="L1983" s="2">
        <f t="shared" si="349"/>
        <v>13.039685935959485</v>
      </c>
    </row>
    <row r="1984" spans="1:12" hidden="1" x14ac:dyDescent="0.3">
      <c r="A1984" s="74">
        <v>44898</v>
      </c>
      <c r="B1984" s="78">
        <v>13.607900000000001</v>
      </c>
      <c r="C1984" s="80" t="s">
        <v>38</v>
      </c>
      <c r="D1984" s="78">
        <v>15.74</v>
      </c>
      <c r="E1984" s="85" t="s">
        <v>38</v>
      </c>
      <c r="F1984" s="78">
        <v>12.58</v>
      </c>
      <c r="G1984" s="80" t="s">
        <v>38</v>
      </c>
      <c r="H1984" s="12">
        <v>30</v>
      </c>
      <c r="I1984" s="1">
        <v>50</v>
      </c>
      <c r="J1984" s="2">
        <f t="shared" si="347"/>
        <v>13.032558653107271</v>
      </c>
      <c r="K1984" s="2">
        <f t="shared" si="348"/>
        <v>27.554632963363055</v>
      </c>
      <c r="L1984" s="2">
        <f t="shared" si="349"/>
        <v>13.019962179053406</v>
      </c>
    </row>
    <row r="1985" spans="1:12" hidden="1" x14ac:dyDescent="0.3">
      <c r="A1985" s="74">
        <v>44899</v>
      </c>
      <c r="B1985" s="78">
        <v>12.558199999999999</v>
      </c>
      <c r="C1985" s="80" t="s">
        <v>38</v>
      </c>
      <c r="D1985" s="78">
        <v>11.84</v>
      </c>
      <c r="E1985" s="85" t="s">
        <v>38</v>
      </c>
      <c r="F1985" s="78">
        <v>9.06</v>
      </c>
      <c r="G1985" s="80" t="s">
        <v>38</v>
      </c>
      <c r="H1985" s="12">
        <v>30</v>
      </c>
      <c r="I1985" s="1">
        <v>50</v>
      </c>
      <c r="J1985" s="2">
        <f t="shared" si="347"/>
        <v>12.99554535670838</v>
      </c>
      <c r="K1985" s="2">
        <f t="shared" si="348"/>
        <v>27.517572444631064</v>
      </c>
      <c r="L1985" s="2">
        <f t="shared" si="349"/>
        <v>12.978442842036833</v>
      </c>
    </row>
    <row r="1986" spans="1:12" hidden="1" x14ac:dyDescent="0.3">
      <c r="A1986" s="74">
        <v>44900</v>
      </c>
      <c r="B1986" s="78">
        <v>14.6562</v>
      </c>
      <c r="C1986" s="80" t="s">
        <v>38</v>
      </c>
      <c r="D1986" s="78">
        <v>61.24</v>
      </c>
      <c r="E1986" s="85" t="s">
        <v>38</v>
      </c>
      <c r="F1986" s="78">
        <v>16.02</v>
      </c>
      <c r="G1986" s="80" t="s">
        <v>38</v>
      </c>
      <c r="H1986" s="12">
        <v>30</v>
      </c>
      <c r="I1986" s="1">
        <v>50</v>
      </c>
      <c r="J1986" s="2">
        <f t="shared" si="347"/>
        <v>12.996088847013089</v>
      </c>
      <c r="K1986" s="2">
        <f t="shared" si="348"/>
        <v>27.64716898641781</v>
      </c>
      <c r="L1986" s="2">
        <f t="shared" si="349"/>
        <v>12.979989803362804</v>
      </c>
    </row>
    <row r="1987" spans="1:12" hidden="1" x14ac:dyDescent="0.3">
      <c r="A1987" s="74">
        <v>44901</v>
      </c>
      <c r="B1987" s="78">
        <v>21.681799999999999</v>
      </c>
      <c r="C1987" s="80" t="s">
        <v>38</v>
      </c>
      <c r="D1987" s="78">
        <v>34.19</v>
      </c>
      <c r="E1987" s="85" t="s">
        <v>38</v>
      </c>
      <c r="F1987" s="78">
        <v>26.81</v>
      </c>
      <c r="G1987" s="80" t="s">
        <v>38</v>
      </c>
      <c r="H1987" s="12">
        <v>30</v>
      </c>
      <c r="I1987" s="1">
        <v>50</v>
      </c>
      <c r="J1987" s="2">
        <f t="shared" si="347"/>
        <v>13.003545356708379</v>
      </c>
      <c r="K1987" s="2">
        <f t="shared" si="348"/>
        <v>27.692673309184386</v>
      </c>
      <c r="L1987" s="2">
        <f t="shared" si="349"/>
        <v>13.001371018832415</v>
      </c>
    </row>
    <row r="1988" spans="1:12" hidden="1" x14ac:dyDescent="0.3">
      <c r="A1988" s="74">
        <v>44902</v>
      </c>
      <c r="B1988" s="78">
        <v>15.540100000000001</v>
      </c>
      <c r="C1988" s="80" t="s">
        <v>38</v>
      </c>
      <c r="D1988" s="78">
        <v>30.04</v>
      </c>
      <c r="E1988" s="85" t="s">
        <v>38</v>
      </c>
      <c r="F1988" s="78">
        <v>15.89</v>
      </c>
      <c r="G1988" s="80" t="s">
        <v>38</v>
      </c>
      <c r="H1988" s="12">
        <v>30</v>
      </c>
      <c r="I1988" s="1">
        <v>50</v>
      </c>
      <c r="J1988" s="2">
        <f t="shared" ref="J1988:J2012" si="350">AVERAGE(B1624:B1988)</f>
        <v>13.007063639256858</v>
      </c>
      <c r="K1988" s="2">
        <f t="shared" ref="K1988:K2012" si="351">AVERAGE(D1624:D1988)</f>
        <v>27.704863510913491</v>
      </c>
      <c r="L1988" s="2">
        <f t="shared" ref="L1988:L2012" si="352">AVERAGE(F1624:F1988)</f>
        <v>13.012752234302031</v>
      </c>
    </row>
    <row r="1989" spans="1:12" hidden="1" x14ac:dyDescent="0.3">
      <c r="A1989" s="74">
        <v>44903</v>
      </c>
      <c r="B1989" s="78">
        <v>12.156700000000001</v>
      </c>
      <c r="C1989" s="80" t="s">
        <v>38</v>
      </c>
      <c r="D1989" s="78">
        <v>43.89</v>
      </c>
      <c r="E1989" s="85" t="s">
        <v>38</v>
      </c>
      <c r="F1989" s="78">
        <v>14.14</v>
      </c>
      <c r="G1989" s="80" t="s">
        <v>38</v>
      </c>
      <c r="H1989" s="12">
        <v>30</v>
      </c>
      <c r="I1989" s="1">
        <v>50</v>
      </c>
      <c r="J1989" s="2">
        <f t="shared" si="350"/>
        <v>13.004714568430179</v>
      </c>
      <c r="K1989" s="2">
        <f t="shared" si="351"/>
        <v>27.751372523813163</v>
      </c>
      <c r="L1989" s="2">
        <f t="shared" si="352"/>
        <v>13.021536764688772</v>
      </c>
    </row>
    <row r="1990" spans="1:12" hidden="1" x14ac:dyDescent="0.3">
      <c r="A1990" s="74">
        <v>44904</v>
      </c>
      <c r="B1990" s="78">
        <v>22.3385</v>
      </c>
      <c r="C1990" s="80" t="s">
        <v>38</v>
      </c>
      <c r="D1990" s="78">
        <v>25.16</v>
      </c>
      <c r="E1990" s="85" t="s">
        <v>38</v>
      </c>
      <c r="F1990" s="78">
        <v>23.66</v>
      </c>
      <c r="G1990" s="80" t="s">
        <v>38</v>
      </c>
      <c r="H1990" s="12">
        <v>30</v>
      </c>
      <c r="I1990" s="1">
        <v>50</v>
      </c>
      <c r="J1990" s="2">
        <f t="shared" si="350"/>
        <v>13.040870645778245</v>
      </c>
      <c r="K1990" s="2">
        <f t="shared" si="351"/>
        <v>27.743947387641779</v>
      </c>
      <c r="L1990" s="2">
        <f t="shared" si="352"/>
        <v>13.062641737064464</v>
      </c>
    </row>
    <row r="1991" spans="1:12" hidden="1" x14ac:dyDescent="0.3">
      <c r="A1991" s="74">
        <v>44905</v>
      </c>
      <c r="B1991" s="78">
        <v>17.416899999999998</v>
      </c>
      <c r="C1991" s="80" t="s">
        <v>38</v>
      </c>
      <c r="D1991" s="78">
        <v>16.98</v>
      </c>
      <c r="E1991" s="85" t="s">
        <v>38</v>
      </c>
      <c r="F1991" s="78">
        <v>18.690000000000001</v>
      </c>
      <c r="G1991" s="80" t="s">
        <v>38</v>
      </c>
      <c r="H1991" s="12">
        <v>30</v>
      </c>
      <c r="I1991" s="1">
        <v>50</v>
      </c>
      <c r="J1991" s="2">
        <f t="shared" si="350"/>
        <v>13.058679761800347</v>
      </c>
      <c r="K1991" s="2">
        <f t="shared" si="351"/>
        <v>27.730222459275019</v>
      </c>
      <c r="L1991" s="2">
        <f t="shared" si="352"/>
        <v>13.07882958236833</v>
      </c>
    </row>
    <row r="1992" spans="1:12" hidden="1" x14ac:dyDescent="0.3">
      <c r="A1992" s="74">
        <v>44906</v>
      </c>
      <c r="B1992" s="78">
        <v>17.181999999999999</v>
      </c>
      <c r="C1992" s="80" t="s">
        <v>38</v>
      </c>
      <c r="D1992" s="78">
        <v>22.35</v>
      </c>
      <c r="E1992" s="85" t="s">
        <v>38</v>
      </c>
      <c r="F1992" s="78">
        <v>15.88</v>
      </c>
      <c r="G1992" s="80" t="s">
        <v>38</v>
      </c>
      <c r="H1992" s="12">
        <v>30</v>
      </c>
      <c r="I1992" s="1">
        <v>50</v>
      </c>
      <c r="J1992" s="2">
        <f t="shared" si="350"/>
        <v>13.078215673402555</v>
      </c>
      <c r="K1992" s="2">
        <f t="shared" si="351"/>
        <v>27.764549106839493</v>
      </c>
      <c r="L1992" s="2">
        <f t="shared" si="352"/>
        <v>13.094796433197061</v>
      </c>
    </row>
    <row r="1993" spans="1:12" hidden="1" x14ac:dyDescent="0.3">
      <c r="A1993" s="74">
        <v>44907</v>
      </c>
      <c r="B1993" s="78">
        <v>13.389200000000001</v>
      </c>
      <c r="C1993" s="80" t="s">
        <v>38</v>
      </c>
      <c r="D1993" s="78">
        <v>43.2</v>
      </c>
      <c r="E1993" s="85" t="s">
        <v>38</v>
      </c>
      <c r="F1993" s="78">
        <v>17.670000000000002</v>
      </c>
      <c r="G1993" s="80" t="s">
        <v>38</v>
      </c>
      <c r="H1993" s="12">
        <v>30</v>
      </c>
      <c r="I1993" s="1">
        <v>50</v>
      </c>
      <c r="J1993" s="2">
        <f t="shared" si="350"/>
        <v>13.078047717601452</v>
      </c>
      <c r="K1993" s="2">
        <f t="shared" si="351"/>
        <v>27.853517588214853</v>
      </c>
      <c r="L1993" s="2">
        <f t="shared" si="352"/>
        <v>13.106315770213635</v>
      </c>
    </row>
    <row r="1994" spans="1:12" hidden="1" x14ac:dyDescent="0.3">
      <c r="A1994" s="74">
        <v>44908</v>
      </c>
      <c r="B1994" s="78">
        <v>10.0875</v>
      </c>
      <c r="C1994" s="80" t="s">
        <v>38</v>
      </c>
      <c r="D1994" s="78">
        <v>51.13</v>
      </c>
      <c r="E1994" s="85" t="s">
        <v>38</v>
      </c>
      <c r="F1994" s="78">
        <v>15.71</v>
      </c>
      <c r="G1994" s="80" t="s">
        <v>38</v>
      </c>
      <c r="H1994" s="12">
        <v>30</v>
      </c>
      <c r="I1994" s="1">
        <v>50</v>
      </c>
      <c r="J1994" s="2">
        <f t="shared" si="350"/>
        <v>13.045913739700895</v>
      </c>
      <c r="K1994" s="2">
        <f t="shared" si="351"/>
        <v>27.930308419160404</v>
      </c>
      <c r="L1994" s="2">
        <f t="shared" si="352"/>
        <v>13.086426267451207</v>
      </c>
    </row>
    <row r="1995" spans="1:12" hidden="1" x14ac:dyDescent="0.3">
      <c r="A1995" s="74">
        <v>44909</v>
      </c>
      <c r="B1995" s="78">
        <v>11.887600000000001</v>
      </c>
      <c r="C1995" s="80" t="s">
        <v>38</v>
      </c>
      <c r="D1995" s="78">
        <v>38.93</v>
      </c>
      <c r="E1995" s="85" t="s">
        <v>38</v>
      </c>
      <c r="F1995" s="78">
        <v>14.48</v>
      </c>
      <c r="G1995" s="80" t="s">
        <v>38</v>
      </c>
      <c r="H1995" s="12">
        <v>30</v>
      </c>
      <c r="I1995" s="1">
        <v>50</v>
      </c>
      <c r="J1995" s="2">
        <f t="shared" si="350"/>
        <v>13.019581143015813</v>
      </c>
      <c r="K1995" s="2">
        <f t="shared" si="351"/>
        <v>27.961736109391374</v>
      </c>
      <c r="L1995" s="2">
        <f t="shared" si="352"/>
        <v>13.057199748114188</v>
      </c>
    </row>
    <row r="1996" spans="1:12" hidden="1" x14ac:dyDescent="0.3">
      <c r="A1996" s="74">
        <v>44910</v>
      </c>
      <c r="B1996" s="78">
        <v>14.843306666666685</v>
      </c>
      <c r="C1996" s="80" t="s">
        <v>39</v>
      </c>
      <c r="D1996" s="78">
        <v>51.01</v>
      </c>
      <c r="E1996" s="85" t="s">
        <v>38</v>
      </c>
      <c r="F1996" s="78">
        <v>15.39</v>
      </c>
      <c r="G1996" s="80" t="s">
        <v>38</v>
      </c>
      <c r="H1996" s="12">
        <v>30</v>
      </c>
      <c r="I1996" s="1">
        <v>50</v>
      </c>
      <c r="J1996" s="2">
        <f t="shared" si="350"/>
        <v>13.006662100658536</v>
      </c>
      <c r="K1996" s="2">
        <f t="shared" si="351"/>
        <v>27.980793252248525</v>
      </c>
      <c r="L1996" s="2">
        <f t="shared" si="352"/>
        <v>13.045901405572749</v>
      </c>
    </row>
    <row r="1997" spans="1:12" hidden="1" x14ac:dyDescent="0.3">
      <c r="A1997" s="74">
        <v>44911</v>
      </c>
      <c r="B1997" s="78">
        <v>15.6288</v>
      </c>
      <c r="C1997" s="80" t="s">
        <v>38</v>
      </c>
      <c r="D1997" s="78">
        <v>21.99</v>
      </c>
      <c r="E1997" s="85" t="s">
        <v>38</v>
      </c>
      <c r="F1997" s="78">
        <v>18.329999999999998</v>
      </c>
      <c r="G1997" s="80" t="s">
        <v>38</v>
      </c>
      <c r="H1997" s="12">
        <v>30</v>
      </c>
      <c r="I1997" s="1">
        <v>50</v>
      </c>
      <c r="J1997" s="2">
        <f t="shared" si="350"/>
        <v>12.985636686293898</v>
      </c>
      <c r="K1997" s="2">
        <f t="shared" si="351"/>
        <v>27.932336109391372</v>
      </c>
      <c r="L1997" s="2">
        <f t="shared" si="352"/>
        <v>13.029685935959492</v>
      </c>
    </row>
    <row r="1998" spans="1:12" hidden="1" x14ac:dyDescent="0.3">
      <c r="A1998" s="74">
        <v>44912</v>
      </c>
      <c r="B1998" s="78">
        <v>18.059100000000001</v>
      </c>
      <c r="C1998" s="80" t="s">
        <v>38</v>
      </c>
      <c r="D1998" s="78">
        <v>15.53</v>
      </c>
      <c r="E1998" s="85" t="s">
        <v>38</v>
      </c>
      <c r="F1998" s="78">
        <v>17.48</v>
      </c>
      <c r="G1998" s="80" t="s">
        <v>38</v>
      </c>
      <c r="H1998" s="12">
        <v>30</v>
      </c>
      <c r="I1998" s="1">
        <v>50</v>
      </c>
      <c r="J1998" s="2">
        <f t="shared" si="350"/>
        <v>12.987374531597766</v>
      </c>
      <c r="K1998" s="2">
        <f t="shared" si="351"/>
        <v>27.924364680819949</v>
      </c>
      <c r="L1998" s="2">
        <f t="shared" si="352"/>
        <v>13.020376543694297</v>
      </c>
    </row>
    <row r="1999" spans="1:12" hidden="1" x14ac:dyDescent="0.3">
      <c r="A1999" s="74">
        <v>44913</v>
      </c>
      <c r="B1999" s="78">
        <v>8.5649200000000008</v>
      </c>
      <c r="C1999" s="80" t="s">
        <v>38</v>
      </c>
      <c r="D1999" s="78">
        <v>9.01</v>
      </c>
      <c r="E1999" s="85" t="s">
        <v>38</v>
      </c>
      <c r="F1999" s="78">
        <v>10.17</v>
      </c>
      <c r="G1999" s="80" t="s">
        <v>38</v>
      </c>
      <c r="H1999" s="12">
        <v>30</v>
      </c>
      <c r="I1999" s="1">
        <v>50</v>
      </c>
      <c r="J1999" s="2">
        <f t="shared" si="350"/>
        <v>12.962968233255225</v>
      </c>
      <c r="K1999" s="2">
        <f t="shared" si="351"/>
        <v>27.815250395105661</v>
      </c>
      <c r="L1999" s="2">
        <f t="shared" si="352"/>
        <v>13.00079090833518</v>
      </c>
    </row>
    <row r="2000" spans="1:12" hidden="1" x14ac:dyDescent="0.3">
      <c r="A2000" s="74">
        <v>44914</v>
      </c>
      <c r="B2000" s="78">
        <v>17.849</v>
      </c>
      <c r="C2000" s="80" t="s">
        <v>38</v>
      </c>
      <c r="D2000" s="78">
        <v>15.72</v>
      </c>
      <c r="E2000" s="85" t="s">
        <v>38</v>
      </c>
      <c r="F2000" s="78">
        <v>18.68</v>
      </c>
      <c r="G2000" s="80" t="s">
        <v>38</v>
      </c>
      <c r="H2000" s="12">
        <v>30</v>
      </c>
      <c r="I2000" s="1">
        <v>50</v>
      </c>
      <c r="J2000" s="2">
        <f t="shared" si="350"/>
        <v>12.971584255354669</v>
      </c>
      <c r="K2000" s="2">
        <f t="shared" si="351"/>
        <v>27.622164680819949</v>
      </c>
      <c r="L2000" s="2">
        <f t="shared" si="352"/>
        <v>13.003829582368331</v>
      </c>
    </row>
    <row r="2001" spans="1:12" hidden="1" x14ac:dyDescent="0.3">
      <c r="A2001" s="74">
        <v>44915</v>
      </c>
      <c r="B2001" s="78">
        <v>17.888000000000002</v>
      </c>
      <c r="C2001" s="80" t="s">
        <v>38</v>
      </c>
      <c r="D2001" s="78">
        <v>19.57221311475411</v>
      </c>
      <c r="E2001" s="85" t="s">
        <v>96</v>
      </c>
      <c r="F2001" s="78">
        <v>18.98</v>
      </c>
      <c r="G2001" s="80" t="s">
        <v>38</v>
      </c>
      <c r="H2001" s="12">
        <v>30</v>
      </c>
      <c r="I2001" s="1">
        <v>50</v>
      </c>
      <c r="J2001" s="2">
        <f t="shared" si="350"/>
        <v>12.961026244304946</v>
      </c>
      <c r="K2001" s="2">
        <f t="shared" si="351"/>
        <v>27.599230345873895</v>
      </c>
      <c r="L2001" s="2">
        <f t="shared" si="352"/>
        <v>12.994879306125238</v>
      </c>
    </row>
    <row r="2002" spans="1:12" hidden="1" x14ac:dyDescent="0.3">
      <c r="A2002" s="74">
        <v>44916</v>
      </c>
      <c r="B2002" s="78">
        <v>15.216200000000001</v>
      </c>
      <c r="C2002" s="80" t="s">
        <v>38</v>
      </c>
      <c r="D2002" s="78">
        <v>10.991739130434771</v>
      </c>
      <c r="E2002" s="85" t="s">
        <v>42</v>
      </c>
      <c r="F2002" s="78">
        <v>15.2</v>
      </c>
      <c r="G2002" s="80" t="s">
        <v>38</v>
      </c>
      <c r="H2002" s="12">
        <v>30</v>
      </c>
      <c r="I2002" s="1">
        <v>50</v>
      </c>
      <c r="J2002" s="2">
        <f t="shared" si="350"/>
        <v>12.949717404525941</v>
      </c>
      <c r="K2002" s="2">
        <f t="shared" si="351"/>
        <v>27.552049973102761</v>
      </c>
      <c r="L2002" s="2">
        <f t="shared" si="352"/>
        <v>12.981288145904241</v>
      </c>
    </row>
    <row r="2003" spans="1:12" hidden="1" x14ac:dyDescent="0.3">
      <c r="A2003" s="74">
        <v>44917</v>
      </c>
      <c r="B2003" s="78">
        <v>19.414999999999999</v>
      </c>
      <c r="C2003" s="80" t="s">
        <v>38</v>
      </c>
      <c r="D2003" s="78">
        <v>34.07</v>
      </c>
      <c r="E2003" s="85" t="s">
        <v>38</v>
      </c>
      <c r="F2003" s="78">
        <v>21.14</v>
      </c>
      <c r="G2003" s="80" t="s">
        <v>38</v>
      </c>
      <c r="H2003" s="12">
        <v>30</v>
      </c>
      <c r="I2003" s="1">
        <v>50</v>
      </c>
      <c r="J2003" s="2">
        <f t="shared" si="350"/>
        <v>12.970836189056328</v>
      </c>
      <c r="K2003" s="2">
        <f t="shared" si="351"/>
        <v>27.574663609466395</v>
      </c>
      <c r="L2003" s="2">
        <f t="shared" si="352"/>
        <v>12.997448366898716</v>
      </c>
    </row>
    <row r="2004" spans="1:12" hidden="1" x14ac:dyDescent="0.3">
      <c r="A2004" s="74">
        <v>44918</v>
      </c>
      <c r="B2004" s="78">
        <v>17.264900000000001</v>
      </c>
      <c r="C2004" s="80" t="s">
        <v>38</v>
      </c>
      <c r="D2004" s="78">
        <v>26.35</v>
      </c>
      <c r="E2004" s="85" t="s">
        <v>38</v>
      </c>
      <c r="F2004" s="78">
        <v>18.62</v>
      </c>
      <c r="G2004" s="80" t="s">
        <v>38</v>
      </c>
      <c r="H2004" s="12">
        <v>30</v>
      </c>
      <c r="I2004" s="1">
        <v>50</v>
      </c>
      <c r="J2004" s="2">
        <f t="shared" si="350"/>
        <v>12.957811050934783</v>
      </c>
      <c r="K2004" s="2">
        <f t="shared" si="351"/>
        <v>27.55270338219367</v>
      </c>
      <c r="L2004" s="2">
        <f t="shared" si="352"/>
        <v>12.987061626567224</v>
      </c>
    </row>
    <row r="2005" spans="1:12" hidden="1" x14ac:dyDescent="0.3">
      <c r="A2005" s="74">
        <v>44919</v>
      </c>
      <c r="B2005" s="78">
        <v>11.447900000000001</v>
      </c>
      <c r="C2005" s="80" t="s">
        <v>38</v>
      </c>
      <c r="D2005" s="78">
        <v>18.61</v>
      </c>
      <c r="E2005" s="85" t="s">
        <v>38</v>
      </c>
      <c r="F2005" s="78">
        <v>14.82</v>
      </c>
      <c r="G2005" s="80" t="s">
        <v>38</v>
      </c>
      <c r="H2005" s="12">
        <v>30</v>
      </c>
      <c r="I2005" s="1">
        <v>50</v>
      </c>
      <c r="J2005" s="2">
        <f t="shared" si="350"/>
        <v>12.930567680769038</v>
      </c>
      <c r="K2005" s="2">
        <f t="shared" si="351"/>
        <v>27.527369944850346</v>
      </c>
      <c r="L2005" s="2">
        <f t="shared" si="352"/>
        <v>12.97095665419153</v>
      </c>
    </row>
    <row r="2006" spans="1:12" hidden="1" x14ac:dyDescent="0.3">
      <c r="A2006" s="74">
        <v>44920</v>
      </c>
      <c r="B2006" s="78">
        <v>14.379099999999999</v>
      </c>
      <c r="C2006" s="80" t="s">
        <v>38</v>
      </c>
      <c r="D2006" s="78">
        <v>18.12</v>
      </c>
      <c r="E2006" s="85" t="s">
        <v>38</v>
      </c>
      <c r="F2006" s="78">
        <v>15.424927536231893</v>
      </c>
      <c r="G2006" s="80" t="s">
        <v>42</v>
      </c>
      <c r="H2006" s="12">
        <v>30</v>
      </c>
      <c r="I2006" s="1">
        <v>50</v>
      </c>
      <c r="J2006" s="2">
        <f t="shared" si="350"/>
        <v>12.931255802315997</v>
      </c>
      <c r="K2006" s="2">
        <f t="shared" si="351"/>
        <v>27.540316120487738</v>
      </c>
      <c r="L2006" s="2">
        <f t="shared" si="352"/>
        <v>12.975500652910403</v>
      </c>
    </row>
    <row r="2007" spans="1:12" hidden="1" x14ac:dyDescent="0.3">
      <c r="A2007" s="74">
        <v>44921</v>
      </c>
      <c r="B2007" s="78">
        <v>13.703634434782574</v>
      </c>
      <c r="C2007" s="80" t="s">
        <v>42</v>
      </c>
      <c r="D2007" s="78">
        <v>12.36</v>
      </c>
      <c r="E2007" s="85" t="s">
        <v>38</v>
      </c>
      <c r="F2007" s="78">
        <v>9.5683333333333334</v>
      </c>
      <c r="G2007" s="80" t="s">
        <v>42</v>
      </c>
      <c r="H2007" s="12">
        <v>30</v>
      </c>
      <c r="I2007" s="1">
        <v>50</v>
      </c>
      <c r="J2007" s="2">
        <f t="shared" si="350"/>
        <v>12.940685731693852</v>
      </c>
      <c r="K2007" s="2">
        <f t="shared" si="351"/>
        <v>27.544367111989157</v>
      </c>
      <c r="L2007" s="2">
        <f t="shared" si="352"/>
        <v>12.974225330626796</v>
      </c>
    </row>
    <row r="2008" spans="1:12" hidden="1" x14ac:dyDescent="0.3">
      <c r="A2008" s="74">
        <v>44922</v>
      </c>
      <c r="B2008" s="78">
        <v>18.353950999999999</v>
      </c>
      <c r="C2008" s="80" t="s">
        <v>42</v>
      </c>
      <c r="D2008" s="78">
        <v>14.06</v>
      </c>
      <c r="E2008" s="85" t="s">
        <v>38</v>
      </c>
      <c r="F2008" s="78">
        <v>15.126594202898543</v>
      </c>
      <c r="G2008" s="80" t="s">
        <v>42</v>
      </c>
      <c r="H2008" s="12">
        <v>30</v>
      </c>
      <c r="I2008" s="1">
        <v>50</v>
      </c>
      <c r="J2008" s="2">
        <f t="shared" si="350"/>
        <v>12.967906590809875</v>
      </c>
      <c r="K2008" s="2">
        <f t="shared" si="351"/>
        <v>27.553970511422584</v>
      </c>
      <c r="L2008" s="2">
        <f t="shared" si="352"/>
        <v>12.987779458259112</v>
      </c>
    </row>
    <row r="2009" spans="1:12" hidden="1" x14ac:dyDescent="0.3">
      <c r="A2009" s="74">
        <v>44923</v>
      </c>
      <c r="B2009" s="78">
        <v>16.393599999999999</v>
      </c>
      <c r="C2009" s="80" t="s">
        <v>38</v>
      </c>
      <c r="D2009" s="78">
        <v>31.02</v>
      </c>
      <c r="E2009" s="85" t="s">
        <v>38</v>
      </c>
      <c r="F2009" s="78">
        <v>17.71</v>
      </c>
      <c r="G2009" s="80" t="s">
        <v>38</v>
      </c>
      <c r="H2009" s="12">
        <v>30</v>
      </c>
      <c r="I2009" s="1">
        <v>50</v>
      </c>
      <c r="J2009" s="2">
        <f t="shared" si="350"/>
        <v>12.992557419539153</v>
      </c>
      <c r="K2009" s="2">
        <f t="shared" si="351"/>
        <v>27.6165767437172</v>
      </c>
      <c r="L2009" s="2">
        <f t="shared" si="352"/>
        <v>13.009188298038117</v>
      </c>
    </row>
    <row r="2010" spans="1:12" hidden="1" x14ac:dyDescent="0.3">
      <c r="A2010" s="74">
        <v>44924</v>
      </c>
      <c r="B2010" s="78">
        <v>31.678699999999999</v>
      </c>
      <c r="C2010" s="80" t="s">
        <v>38</v>
      </c>
      <c r="D2010" s="78">
        <v>43.58</v>
      </c>
      <c r="E2010" s="85" t="s">
        <v>38</v>
      </c>
      <c r="F2010" s="78">
        <v>29.91</v>
      </c>
      <c r="G2010" s="80" t="s">
        <v>38</v>
      </c>
      <c r="H2010" s="12">
        <v>30</v>
      </c>
      <c r="I2010" s="1">
        <v>50</v>
      </c>
      <c r="J2010" s="2">
        <f t="shared" si="350"/>
        <v>13.055233386389984</v>
      </c>
      <c r="K2010" s="2">
        <f t="shared" si="351"/>
        <v>27.714225468929669</v>
      </c>
      <c r="L2010" s="2">
        <f t="shared" si="352"/>
        <v>13.063635811850272</v>
      </c>
    </row>
    <row r="2011" spans="1:12" hidden="1" x14ac:dyDescent="0.3">
      <c r="A2011" s="74">
        <v>44925</v>
      </c>
      <c r="B2011" s="78">
        <v>16.350100000000001</v>
      </c>
      <c r="C2011" s="80" t="s">
        <v>38</v>
      </c>
      <c r="D2011" s="78">
        <v>15.02</v>
      </c>
      <c r="E2011" s="85" t="s">
        <v>38</v>
      </c>
      <c r="F2011" s="78">
        <v>20.14</v>
      </c>
      <c r="G2011" s="80" t="s">
        <v>38</v>
      </c>
      <c r="H2011" s="12">
        <v>30</v>
      </c>
      <c r="I2011" s="1">
        <v>50</v>
      </c>
      <c r="J2011" s="2">
        <f t="shared" si="350"/>
        <v>13.062913220644127</v>
      </c>
      <c r="K2011" s="2">
        <f t="shared" si="351"/>
        <v>27.726945015671877</v>
      </c>
      <c r="L2011" s="2">
        <f t="shared" si="352"/>
        <v>13.086508740027069</v>
      </c>
    </row>
    <row r="2012" spans="1:12" hidden="1" x14ac:dyDescent="0.3">
      <c r="A2012" s="74">
        <v>44926</v>
      </c>
      <c r="B2012" s="78">
        <v>14.534800000000001</v>
      </c>
      <c r="C2012" s="80" t="s">
        <v>38</v>
      </c>
      <c r="D2012" s="78">
        <v>15.04</v>
      </c>
      <c r="E2012" s="85" t="s">
        <v>38</v>
      </c>
      <c r="F2012" s="78">
        <v>16.45</v>
      </c>
      <c r="G2012" s="80" t="s">
        <v>38</v>
      </c>
      <c r="H2012" s="12">
        <v>30</v>
      </c>
      <c r="I2012" s="1">
        <v>50</v>
      </c>
      <c r="J2012" s="2">
        <f t="shared" si="350"/>
        <v>13.048478966500481</v>
      </c>
      <c r="K2012" s="2">
        <f t="shared" si="351"/>
        <v>27.731732551082644</v>
      </c>
      <c r="L2012" s="2">
        <f t="shared" si="352"/>
        <v>13.090569513507733</v>
      </c>
    </row>
    <row r="2013" spans="1:12" hidden="1" x14ac:dyDescent="0.3">
      <c r="A2013" s="74">
        <v>44927</v>
      </c>
      <c r="B2013" s="78">
        <v>10.3081</v>
      </c>
      <c r="C2013" s="80" t="s">
        <v>38</v>
      </c>
      <c r="D2013" s="78">
        <v>9.9600000000000009</v>
      </c>
      <c r="E2013" s="85" t="s">
        <v>38</v>
      </c>
      <c r="F2013" s="78">
        <v>13.51</v>
      </c>
      <c r="G2013" s="80" t="s">
        <v>38</v>
      </c>
      <c r="H2013" s="12">
        <v>30</v>
      </c>
      <c r="I2013" s="1">
        <v>50</v>
      </c>
      <c r="J2013" s="2">
        <f t="shared" ref="J2013:J2043" si="353">AVERAGE(B1649:B2013)</f>
        <v>13.026236148820928</v>
      </c>
      <c r="K2013" s="2">
        <f t="shared" ref="K2013:K2043" si="354">AVERAGE(D1649:D2013)</f>
        <v>27.713092324453751</v>
      </c>
      <c r="L2013" s="2">
        <f t="shared" ref="L2013:L2043" si="355">AVERAGE(F1649:F2013)</f>
        <v>13.08186785604917</v>
      </c>
    </row>
    <row r="2014" spans="1:12" hidden="1" x14ac:dyDescent="0.3">
      <c r="A2014" s="74">
        <v>44928</v>
      </c>
      <c r="B2014" s="78">
        <v>19.401299999999999</v>
      </c>
      <c r="C2014" s="80" t="s">
        <v>38</v>
      </c>
      <c r="D2014" s="78">
        <v>13.09</v>
      </c>
      <c r="E2014" s="85" t="s">
        <v>38</v>
      </c>
      <c r="F2014" s="78">
        <v>17.84</v>
      </c>
      <c r="G2014" s="80" t="s">
        <v>38</v>
      </c>
      <c r="H2014" s="12">
        <v>30</v>
      </c>
      <c r="I2014" s="1">
        <v>50</v>
      </c>
      <c r="J2014" s="2">
        <f t="shared" si="353"/>
        <v>13.043283938876174</v>
      </c>
      <c r="K2014" s="2">
        <f t="shared" si="354"/>
        <v>27.714537083660556</v>
      </c>
      <c r="L2014" s="2">
        <f t="shared" si="355"/>
        <v>13.10258608809337</v>
      </c>
    </row>
    <row r="2015" spans="1:12" hidden="1" x14ac:dyDescent="0.3">
      <c r="A2015" s="74">
        <v>44929</v>
      </c>
      <c r="B2015" s="78">
        <v>23.336300000000001</v>
      </c>
      <c r="C2015" s="80" t="s">
        <v>38</v>
      </c>
      <c r="D2015" s="78">
        <v>50.38</v>
      </c>
      <c r="E2015" s="85" t="s">
        <v>38</v>
      </c>
      <c r="F2015" s="78">
        <v>25.26</v>
      </c>
      <c r="G2015" s="80" t="s">
        <v>38</v>
      </c>
      <c r="H2015" s="12">
        <v>30</v>
      </c>
      <c r="I2015" s="1">
        <v>50</v>
      </c>
      <c r="J2015" s="2">
        <f t="shared" si="353"/>
        <v>13.065317916776729</v>
      </c>
      <c r="K2015" s="2">
        <f t="shared" si="354"/>
        <v>27.814622069496242</v>
      </c>
      <c r="L2015" s="2">
        <f t="shared" si="355"/>
        <v>13.129298795275689</v>
      </c>
    </row>
    <row r="2016" spans="1:12" hidden="1" x14ac:dyDescent="0.3">
      <c r="A2016" s="74">
        <v>44930</v>
      </c>
      <c r="B2016" s="78">
        <v>20.031600000000001</v>
      </c>
      <c r="C2016" s="80" t="s">
        <v>38</v>
      </c>
      <c r="D2016" s="78">
        <v>32.53</v>
      </c>
      <c r="E2016" s="85" t="s">
        <v>38</v>
      </c>
      <c r="F2016" s="78">
        <v>23.05</v>
      </c>
      <c r="G2016" s="80" t="s">
        <v>38</v>
      </c>
      <c r="H2016" s="12">
        <v>30</v>
      </c>
      <c r="I2016" s="1">
        <v>50</v>
      </c>
      <c r="J2016" s="2">
        <f t="shared" si="353"/>
        <v>13.038582005174517</v>
      </c>
      <c r="K2016" s="2">
        <f t="shared" si="354"/>
        <v>27.854282126153468</v>
      </c>
      <c r="L2016" s="2">
        <f t="shared" si="355"/>
        <v>13.136370618480111</v>
      </c>
    </row>
    <row r="2017" spans="1:12" hidden="1" x14ac:dyDescent="0.3">
      <c r="A2017" s="74">
        <v>44931</v>
      </c>
      <c r="B2017" s="78">
        <v>7.8547200000000004</v>
      </c>
      <c r="C2017" s="80" t="s">
        <v>38</v>
      </c>
      <c r="D2017" s="78">
        <v>10.29</v>
      </c>
      <c r="E2017" s="85" t="s">
        <v>38</v>
      </c>
      <c r="F2017" s="78">
        <v>9.94</v>
      </c>
      <c r="G2017" s="80" t="s">
        <v>38</v>
      </c>
      <c r="H2017" s="12">
        <v>30</v>
      </c>
      <c r="I2017" s="1">
        <v>50</v>
      </c>
      <c r="J2017" s="2">
        <f t="shared" si="353"/>
        <v>13.000031507936951</v>
      </c>
      <c r="K2017" s="2">
        <f t="shared" si="354"/>
        <v>27.852130439313402</v>
      </c>
      <c r="L2017" s="2">
        <f t="shared" si="355"/>
        <v>13.129464541132045</v>
      </c>
    </row>
    <row r="2018" spans="1:12" hidden="1" x14ac:dyDescent="0.3">
      <c r="A2018" s="74">
        <v>44932</v>
      </c>
      <c r="B2018" s="78">
        <v>11.384711428571416</v>
      </c>
      <c r="C2018" s="80" t="s">
        <v>98</v>
      </c>
      <c r="D2018" s="78">
        <v>17.241363636363644</v>
      </c>
      <c r="E2018" s="85" t="s">
        <v>99</v>
      </c>
      <c r="F2018" s="78">
        <v>10.151349206349208</v>
      </c>
      <c r="G2018" s="80" t="s">
        <v>98</v>
      </c>
      <c r="H2018" s="12">
        <v>30</v>
      </c>
      <c r="I2018" s="1">
        <v>50</v>
      </c>
      <c r="J2018" s="2">
        <f t="shared" si="353"/>
        <v>12.998608058844603</v>
      </c>
      <c r="K2018" s="2">
        <f t="shared" si="354"/>
        <v>27.864372262645876</v>
      </c>
      <c r="L2018" s="2">
        <f t="shared" si="355"/>
        <v>13.121263848331903</v>
      </c>
    </row>
    <row r="2019" spans="1:12" hidden="1" x14ac:dyDescent="0.3">
      <c r="A2019" s="74">
        <v>44933</v>
      </c>
      <c r="B2019" s="78">
        <v>10.299300000000001</v>
      </c>
      <c r="C2019" s="80" t="s">
        <v>38</v>
      </c>
      <c r="D2019" s="78">
        <v>10.119999999999999</v>
      </c>
      <c r="E2019" s="85" t="s">
        <v>38</v>
      </c>
      <c r="F2019" s="78">
        <v>6.83</v>
      </c>
      <c r="G2019" s="80" t="s">
        <v>38</v>
      </c>
      <c r="H2019" s="12">
        <v>30</v>
      </c>
      <c r="I2019" s="1">
        <v>50</v>
      </c>
      <c r="J2019" s="2">
        <f t="shared" si="353"/>
        <v>12.982418279839077</v>
      </c>
      <c r="K2019" s="2">
        <f t="shared" si="354"/>
        <v>27.814246917271173</v>
      </c>
      <c r="L2019" s="2">
        <f t="shared" si="355"/>
        <v>13.097230699160633</v>
      </c>
    </row>
    <row r="2020" spans="1:12" hidden="1" x14ac:dyDescent="0.3">
      <c r="A2020" s="74">
        <v>44934</v>
      </c>
      <c r="B2020" s="78">
        <v>13.6364</v>
      </c>
      <c r="C2020" s="80" t="s">
        <v>38</v>
      </c>
      <c r="D2020" s="78">
        <v>12.7</v>
      </c>
      <c r="E2020" s="85" t="s">
        <v>38</v>
      </c>
      <c r="F2020" s="78">
        <v>12.68</v>
      </c>
      <c r="G2020" s="80" t="s">
        <v>38</v>
      </c>
      <c r="H2020" s="12">
        <v>30</v>
      </c>
      <c r="I2020" s="1">
        <v>50</v>
      </c>
      <c r="J2020" s="2">
        <f t="shared" si="353"/>
        <v>12.996275738402618</v>
      </c>
      <c r="K2020" s="2">
        <f t="shared" si="354"/>
        <v>27.821917692823309</v>
      </c>
      <c r="L2020" s="2">
        <f t="shared" si="355"/>
        <v>13.104495892530799</v>
      </c>
    </row>
    <row r="2021" spans="1:12" hidden="1" x14ac:dyDescent="0.3">
      <c r="A2021" s="74">
        <v>44935</v>
      </c>
      <c r="B2021" s="78">
        <v>17.747800000000002</v>
      </c>
      <c r="C2021" s="80" t="s">
        <v>38</v>
      </c>
      <c r="D2021" s="78" t="s">
        <v>106</v>
      </c>
      <c r="E2021" s="85" t="s">
        <v>41</v>
      </c>
      <c r="F2021" s="78">
        <v>16.59</v>
      </c>
      <c r="G2021" s="80" t="s">
        <v>38</v>
      </c>
      <c r="H2021" s="12">
        <v>30</v>
      </c>
      <c r="I2021" s="1">
        <v>50</v>
      </c>
      <c r="J2021" s="2">
        <f t="shared" si="353"/>
        <v>12.999253086468915</v>
      </c>
      <c r="K2021" s="2">
        <f t="shared" si="354"/>
        <v>27.857248904417709</v>
      </c>
      <c r="L2021" s="2">
        <f t="shared" si="355"/>
        <v>13.103860533414778</v>
      </c>
    </row>
    <row r="2022" spans="1:12" hidden="1" x14ac:dyDescent="0.3">
      <c r="A2022" s="74">
        <v>44936</v>
      </c>
      <c r="B2022" s="78">
        <v>11.6175</v>
      </c>
      <c r="C2022" s="80" t="s">
        <v>38</v>
      </c>
      <c r="D2022" s="78">
        <v>10.181061946902659</v>
      </c>
      <c r="E2022" s="85" t="s">
        <v>100</v>
      </c>
      <c r="F2022" s="78">
        <v>9.2200000000000006</v>
      </c>
      <c r="G2022" s="80" t="s">
        <v>38</v>
      </c>
      <c r="H2022" s="12">
        <v>30</v>
      </c>
      <c r="I2022" s="1">
        <v>50</v>
      </c>
      <c r="J2022" s="2">
        <f t="shared" si="353"/>
        <v>12.966649495308696</v>
      </c>
      <c r="K2022" s="2">
        <f t="shared" si="354"/>
        <v>27.819039313278491</v>
      </c>
      <c r="L2022" s="2">
        <f t="shared" si="355"/>
        <v>13.061665127773605</v>
      </c>
    </row>
    <row r="2023" spans="1:12" hidden="1" x14ac:dyDescent="0.3">
      <c r="A2023" s="74">
        <v>44937</v>
      </c>
      <c r="B2023" s="78">
        <v>12.6595</v>
      </c>
      <c r="C2023" s="80" t="s">
        <v>38</v>
      </c>
      <c r="D2023" s="78">
        <v>1.73</v>
      </c>
      <c r="E2023" s="85" t="s">
        <v>38</v>
      </c>
      <c r="F2023" s="78">
        <v>14.94</v>
      </c>
      <c r="G2023" s="80" t="s">
        <v>38</v>
      </c>
      <c r="H2023" s="12">
        <v>30</v>
      </c>
      <c r="I2023" s="1">
        <v>50</v>
      </c>
      <c r="J2023" s="2">
        <f t="shared" si="353"/>
        <v>12.930214280891432</v>
      </c>
      <c r="K2023" s="2">
        <f t="shared" si="354"/>
        <v>27.756744695714747</v>
      </c>
      <c r="L2023" s="2">
        <f t="shared" si="355"/>
        <v>13.053433083574705</v>
      </c>
    </row>
    <row r="2024" spans="1:12" hidden="1" x14ac:dyDescent="0.3">
      <c r="A2024" s="74">
        <v>44938</v>
      </c>
      <c r="B2024" s="78">
        <v>19.122599999999998</v>
      </c>
      <c r="C2024" s="80" t="s">
        <v>38</v>
      </c>
      <c r="D2024" s="78">
        <v>16.8</v>
      </c>
      <c r="E2024" s="85" t="s">
        <v>38</v>
      </c>
      <c r="F2024" s="78">
        <v>20.399999999999999</v>
      </c>
      <c r="G2024" s="80" t="s">
        <v>38</v>
      </c>
      <c r="H2024" s="12">
        <v>30</v>
      </c>
      <c r="I2024" s="1">
        <v>50</v>
      </c>
      <c r="J2024" s="2">
        <f t="shared" si="353"/>
        <v>12.923122015698059</v>
      </c>
      <c r="K2024" s="2">
        <f t="shared" si="354"/>
        <v>27.716887570453007</v>
      </c>
      <c r="L2024" s="2">
        <f t="shared" si="355"/>
        <v>13.044648553187962</v>
      </c>
    </row>
    <row r="2025" spans="1:12" hidden="1" x14ac:dyDescent="0.3">
      <c r="A2025" s="74">
        <v>44939</v>
      </c>
      <c r="B2025" s="78">
        <v>16.600300000000001</v>
      </c>
      <c r="C2025" s="80" t="s">
        <v>38</v>
      </c>
      <c r="D2025" s="78">
        <v>14.09</v>
      </c>
      <c r="E2025" s="85" t="s">
        <v>38</v>
      </c>
      <c r="F2025" s="78">
        <v>17.11</v>
      </c>
      <c r="G2025" s="80" t="s">
        <v>38</v>
      </c>
      <c r="H2025" s="12">
        <v>30</v>
      </c>
      <c r="I2025" s="1">
        <v>50</v>
      </c>
      <c r="J2025" s="2">
        <f t="shared" si="353"/>
        <v>12.910593027712444</v>
      </c>
      <c r="K2025" s="2">
        <f t="shared" si="354"/>
        <v>27.714681985669518</v>
      </c>
      <c r="L2025" s="2">
        <f t="shared" si="355"/>
        <v>13.068624999829426</v>
      </c>
    </row>
    <row r="2026" spans="1:12" hidden="1" x14ac:dyDescent="0.3">
      <c r="A2026" s="74">
        <v>44940</v>
      </c>
      <c r="B2026" s="78">
        <v>14.8208</v>
      </c>
      <c r="C2026" s="80" t="s">
        <v>38</v>
      </c>
      <c r="D2026" s="78">
        <v>9.01</v>
      </c>
      <c r="E2026" s="85" t="s">
        <v>38</v>
      </c>
      <c r="F2026" s="78">
        <v>12.77</v>
      </c>
      <c r="G2026" s="80" t="s">
        <v>38</v>
      </c>
      <c r="H2026" s="12">
        <v>30</v>
      </c>
      <c r="I2026" s="1">
        <v>50</v>
      </c>
      <c r="J2026" s="2">
        <f t="shared" si="353"/>
        <v>12.915855305873016</v>
      </c>
      <c r="K2026" s="2">
        <f t="shared" si="354"/>
        <v>27.662472353941478</v>
      </c>
      <c r="L2026" s="2">
        <f t="shared" si="355"/>
        <v>13.063459253973074</v>
      </c>
    </row>
    <row r="2027" spans="1:12" hidden="1" x14ac:dyDescent="0.3">
      <c r="A2027" s="74">
        <v>44941</v>
      </c>
      <c r="B2027" s="78">
        <v>18.3368</v>
      </c>
      <c r="C2027" s="80" t="s">
        <v>38</v>
      </c>
      <c r="D2027" s="78">
        <v>16.989999999999998</v>
      </c>
      <c r="E2027" s="85" t="s">
        <v>38</v>
      </c>
      <c r="F2027" s="78">
        <v>17.059999999999999</v>
      </c>
      <c r="G2027" s="80" t="s">
        <v>38</v>
      </c>
      <c r="H2027" s="12">
        <v>30</v>
      </c>
      <c r="I2027" s="1">
        <v>50</v>
      </c>
      <c r="J2027" s="2">
        <f t="shared" si="353"/>
        <v>12.932540705322054</v>
      </c>
      <c r="K2027" s="2">
        <f t="shared" si="354"/>
        <v>27.632324126952941</v>
      </c>
      <c r="L2027" s="2">
        <f t="shared" si="355"/>
        <v>13.081221684912297</v>
      </c>
    </row>
    <row r="2028" spans="1:12" hidden="1" x14ac:dyDescent="0.3">
      <c r="A2028" s="74">
        <v>44942</v>
      </c>
      <c r="B2028" s="78">
        <v>13.619199999999999</v>
      </c>
      <c r="C2028" s="80" t="s">
        <v>38</v>
      </c>
      <c r="D2028" s="78">
        <v>11.89</v>
      </c>
      <c r="E2028" s="85" t="s">
        <v>38</v>
      </c>
      <c r="F2028" s="78">
        <v>14.41</v>
      </c>
      <c r="G2028" s="80" t="s">
        <v>38</v>
      </c>
      <c r="H2028" s="12">
        <v>30</v>
      </c>
      <c r="I2028" s="1">
        <v>50</v>
      </c>
      <c r="J2028" s="2">
        <f t="shared" si="353"/>
        <v>12.905128033145743</v>
      </c>
      <c r="K2028" s="2">
        <f t="shared" si="354"/>
        <v>27.587979551947438</v>
      </c>
      <c r="L2028" s="2">
        <f t="shared" si="355"/>
        <v>13.067437154525559</v>
      </c>
    </row>
    <row r="2029" spans="1:12" hidden="1" x14ac:dyDescent="0.3">
      <c r="A2029" s="74">
        <v>44943</v>
      </c>
      <c r="B2029" s="78">
        <v>9.9519199999999994</v>
      </c>
      <c r="C2029" s="80" t="s">
        <v>38</v>
      </c>
      <c r="D2029" s="78">
        <v>8.06</v>
      </c>
      <c r="E2029" s="85" t="s">
        <v>38</v>
      </c>
      <c r="F2029" s="78">
        <v>10.02</v>
      </c>
      <c r="G2029" s="80" t="s">
        <v>38</v>
      </c>
      <c r="H2029" s="12">
        <v>30</v>
      </c>
      <c r="I2029" s="1">
        <v>50</v>
      </c>
      <c r="J2029" s="2">
        <f t="shared" si="353"/>
        <v>12.845739383008008</v>
      </c>
      <c r="K2029" s="2">
        <f t="shared" si="354"/>
        <v>27.533125676801518</v>
      </c>
      <c r="L2029" s="2">
        <f t="shared" si="355"/>
        <v>13.014011740160919</v>
      </c>
    </row>
    <row r="2030" spans="1:12" hidden="1" x14ac:dyDescent="0.3">
      <c r="A2030" s="74">
        <v>44944</v>
      </c>
      <c r="B2030" s="78">
        <v>18.759144500000009</v>
      </c>
      <c r="C2030" s="80" t="s">
        <v>66</v>
      </c>
      <c r="D2030" s="78">
        <v>22.686465151515144</v>
      </c>
      <c r="E2030" s="85" t="s">
        <v>44</v>
      </c>
      <c r="F2030" s="78">
        <v>17.670000000000002</v>
      </c>
      <c r="G2030" s="80" t="s">
        <v>38</v>
      </c>
      <c r="H2030" s="12">
        <v>30</v>
      </c>
      <c r="I2030" s="1">
        <v>50</v>
      </c>
      <c r="J2030" s="2">
        <f t="shared" si="353"/>
        <v>12.820849015718512</v>
      </c>
      <c r="K2030" s="2">
        <f t="shared" si="354"/>
        <v>27.512242518336066</v>
      </c>
      <c r="L2030" s="2">
        <f t="shared" si="355"/>
        <v>13.019260358945449</v>
      </c>
    </row>
    <row r="2031" spans="1:12" hidden="1" x14ac:dyDescent="0.3">
      <c r="A2031" s="74">
        <v>44945</v>
      </c>
      <c r="B2031" s="78">
        <v>13.732799999999999</v>
      </c>
      <c r="C2031" s="80" t="s">
        <v>38</v>
      </c>
      <c r="D2031" s="78">
        <v>12.016</v>
      </c>
      <c r="E2031" s="85" t="s">
        <v>38</v>
      </c>
      <c r="F2031" s="78">
        <v>14.45</v>
      </c>
      <c r="G2031" s="80" t="s">
        <v>38</v>
      </c>
      <c r="H2031" s="12">
        <v>30</v>
      </c>
      <c r="I2031" s="1">
        <v>50</v>
      </c>
      <c r="J2031" s="2">
        <f t="shared" si="353"/>
        <v>12.81928648128325</v>
      </c>
      <c r="K2031" s="2">
        <f t="shared" si="354"/>
        <v>27.51111407094076</v>
      </c>
      <c r="L2031" s="2">
        <f t="shared" si="355"/>
        <v>13.029702347895725</v>
      </c>
    </row>
    <row r="2032" spans="1:12" hidden="1" x14ac:dyDescent="0.3">
      <c r="A2032" s="74">
        <v>44946</v>
      </c>
      <c r="B2032" s="78">
        <v>12.574199999999999</v>
      </c>
      <c r="C2032" s="80" t="s">
        <v>38</v>
      </c>
      <c r="D2032" s="78">
        <v>11.8973</v>
      </c>
      <c r="E2032" s="85" t="s">
        <v>38</v>
      </c>
      <c r="F2032" s="78">
        <v>14.05</v>
      </c>
      <c r="G2032" s="80" t="s">
        <v>38</v>
      </c>
      <c r="H2032" s="12">
        <v>30</v>
      </c>
      <c r="I2032" s="1">
        <v>50</v>
      </c>
      <c r="J2032" s="2">
        <f t="shared" si="353"/>
        <v>12.78780543946006</v>
      </c>
      <c r="K2032" s="2">
        <f t="shared" si="354"/>
        <v>27.481050306895821</v>
      </c>
      <c r="L2032" s="2">
        <f t="shared" si="355"/>
        <v>13.012216160050423</v>
      </c>
    </row>
    <row r="2033" spans="1:12" hidden="1" x14ac:dyDescent="0.3">
      <c r="A2033" s="74">
        <v>44947</v>
      </c>
      <c r="B2033" s="78">
        <v>13.1579</v>
      </c>
      <c r="C2033" s="80" t="s">
        <v>38</v>
      </c>
      <c r="D2033" s="78">
        <v>11.4107</v>
      </c>
      <c r="E2033" s="85" t="s">
        <v>38</v>
      </c>
      <c r="F2033" s="78">
        <v>14.41</v>
      </c>
      <c r="G2033" s="80" t="s">
        <v>38</v>
      </c>
      <c r="H2033" s="12">
        <v>30</v>
      </c>
      <c r="I2033" s="1">
        <v>50</v>
      </c>
      <c r="J2033" s="2">
        <f t="shared" si="353"/>
        <v>12.74580540352761</v>
      </c>
      <c r="K2033" s="2">
        <f t="shared" si="354"/>
        <v>27.415799464199189</v>
      </c>
      <c r="L2033" s="2">
        <f t="shared" si="355"/>
        <v>12.997050414194071</v>
      </c>
    </row>
    <row r="2034" spans="1:12" hidden="1" x14ac:dyDescent="0.3">
      <c r="A2034" s="74">
        <v>44948</v>
      </c>
      <c r="B2034" s="78">
        <v>9.2677200000000006</v>
      </c>
      <c r="C2034" s="80" t="s">
        <v>38</v>
      </c>
      <c r="D2034" s="78">
        <v>10.674200000000001</v>
      </c>
      <c r="E2034" s="85" t="s">
        <v>38</v>
      </c>
      <c r="F2034" s="78">
        <v>10.93</v>
      </c>
      <c r="G2034" s="80" t="s">
        <v>38</v>
      </c>
      <c r="H2034" s="12">
        <v>30</v>
      </c>
      <c r="I2034" s="1">
        <v>50</v>
      </c>
      <c r="J2034" s="2">
        <f t="shared" si="353"/>
        <v>12.725330802976648</v>
      </c>
      <c r="K2034" s="2">
        <f t="shared" si="354"/>
        <v>27.409462947345254</v>
      </c>
      <c r="L2034" s="2">
        <f t="shared" si="355"/>
        <v>12.991332182149872</v>
      </c>
    </row>
    <row r="2035" spans="1:12" hidden="1" x14ac:dyDescent="0.3">
      <c r="A2035" s="74">
        <v>44949</v>
      </c>
      <c r="B2035" s="78">
        <v>15.774900000000001</v>
      </c>
      <c r="C2035" s="80" t="s">
        <v>38</v>
      </c>
      <c r="D2035" s="78">
        <v>16.12</v>
      </c>
      <c r="E2035" s="85" t="s">
        <v>38</v>
      </c>
      <c r="F2035" s="78">
        <v>17.91</v>
      </c>
      <c r="G2035" s="80" t="s">
        <v>38</v>
      </c>
      <c r="H2035" s="12">
        <v>30</v>
      </c>
      <c r="I2035" s="1">
        <v>50</v>
      </c>
      <c r="J2035" s="2">
        <f t="shared" si="353"/>
        <v>12.736418681764526</v>
      </c>
      <c r="K2035" s="2">
        <f t="shared" si="354"/>
        <v>27.426316879929523</v>
      </c>
      <c r="L2035" s="2">
        <f t="shared" si="355"/>
        <v>13.012464778834953</v>
      </c>
    </row>
    <row r="2036" spans="1:12" hidden="1" x14ac:dyDescent="0.3">
      <c r="A2036" s="74">
        <v>44950</v>
      </c>
      <c r="B2036" s="78">
        <v>17.1126</v>
      </c>
      <c r="C2036" s="80" t="s">
        <v>38</v>
      </c>
      <c r="D2036" s="78">
        <v>19.54</v>
      </c>
      <c r="E2036" s="85" t="s">
        <v>38</v>
      </c>
      <c r="F2036" s="78">
        <v>18.96</v>
      </c>
      <c r="G2036" s="80" t="s">
        <v>38</v>
      </c>
      <c r="H2036" s="12">
        <v>30</v>
      </c>
      <c r="I2036" s="1">
        <v>50</v>
      </c>
      <c r="J2036" s="2">
        <f t="shared" si="353"/>
        <v>12.746866615648829</v>
      </c>
      <c r="K2036" s="2">
        <f t="shared" si="354"/>
        <v>27.440842027067035</v>
      </c>
      <c r="L2036" s="2">
        <f t="shared" si="355"/>
        <v>13.028127762260368</v>
      </c>
    </row>
    <row r="2037" spans="1:12" hidden="1" x14ac:dyDescent="0.3">
      <c r="A2037" s="74">
        <v>44951</v>
      </c>
      <c r="B2037" s="78">
        <v>21.373999999999999</v>
      </c>
      <c r="C2037" s="80" t="s">
        <v>38</v>
      </c>
      <c r="D2037" s="78">
        <v>27.013253968253977</v>
      </c>
      <c r="E2037" s="85" t="s">
        <v>102</v>
      </c>
      <c r="F2037" s="78">
        <v>25.44</v>
      </c>
      <c r="G2037" s="80" t="s">
        <v>38</v>
      </c>
      <c r="H2037" s="12">
        <v>30</v>
      </c>
      <c r="I2037" s="1">
        <v>50</v>
      </c>
      <c r="J2037" s="2">
        <f t="shared" si="353"/>
        <v>12.73368204264607</v>
      </c>
      <c r="K2037" s="2">
        <f t="shared" si="354"/>
        <v>27.336600231097712</v>
      </c>
      <c r="L2037" s="2">
        <f t="shared" si="355"/>
        <v>13.034094613089096</v>
      </c>
    </row>
    <row r="2038" spans="1:12" hidden="1" x14ac:dyDescent="0.3">
      <c r="A2038" s="74">
        <v>44952</v>
      </c>
      <c r="B2038" s="78">
        <v>18.211099999999998</v>
      </c>
      <c r="C2038" s="80" t="s">
        <v>38</v>
      </c>
      <c r="D2038" s="78">
        <v>20.89</v>
      </c>
      <c r="E2038" s="85" t="s">
        <v>38</v>
      </c>
      <c r="F2038" s="78">
        <v>20.9</v>
      </c>
      <c r="G2038" s="80" t="s">
        <v>38</v>
      </c>
      <c r="H2038" s="12">
        <v>30</v>
      </c>
      <c r="I2038" s="1">
        <v>50</v>
      </c>
      <c r="J2038" s="2">
        <f t="shared" si="353"/>
        <v>12.699470196916044</v>
      </c>
      <c r="K2038" s="2">
        <f t="shared" si="354"/>
        <v>27.346375511996587</v>
      </c>
      <c r="L2038" s="2">
        <f t="shared" si="355"/>
        <v>13.040337707011748</v>
      </c>
    </row>
    <row r="2039" spans="1:12" hidden="1" x14ac:dyDescent="0.3">
      <c r="A2039" s="74">
        <v>44953</v>
      </c>
      <c r="B2039" s="78">
        <v>21.007300000000001</v>
      </c>
      <c r="C2039" s="80" t="s">
        <v>38</v>
      </c>
      <c r="D2039" s="78">
        <v>21.59</v>
      </c>
      <c r="E2039" s="85" t="s">
        <v>38</v>
      </c>
      <c r="F2039" s="78">
        <v>23.78</v>
      </c>
      <c r="G2039" s="80" t="s">
        <v>38</v>
      </c>
      <c r="H2039" s="12">
        <v>30</v>
      </c>
      <c r="I2039" s="1">
        <v>50</v>
      </c>
      <c r="J2039" s="2">
        <f t="shared" si="353"/>
        <v>12.684466951018335</v>
      </c>
      <c r="K2039" s="2">
        <f t="shared" si="354"/>
        <v>27.358566523232543</v>
      </c>
      <c r="L2039" s="2">
        <f t="shared" si="355"/>
        <v>13.050779695962023</v>
      </c>
    </row>
    <row r="2040" spans="1:12" hidden="1" x14ac:dyDescent="0.3">
      <c r="A2040" s="74">
        <v>44954</v>
      </c>
      <c r="B2040" s="78">
        <v>15.9755</v>
      </c>
      <c r="C2040" s="80" t="s">
        <v>38</v>
      </c>
      <c r="D2040" s="78">
        <v>17.619999999999997</v>
      </c>
      <c r="E2040" s="85" t="s">
        <v>101</v>
      </c>
      <c r="F2040" s="78">
        <v>19.05</v>
      </c>
      <c r="G2040" s="80" t="s">
        <v>38</v>
      </c>
      <c r="H2040" s="12">
        <v>30</v>
      </c>
      <c r="I2040" s="1">
        <v>50</v>
      </c>
      <c r="J2040" s="2">
        <f t="shared" si="353"/>
        <v>12.648449044682245</v>
      </c>
      <c r="K2040" s="2">
        <f t="shared" si="354"/>
        <v>27.312499107502212</v>
      </c>
      <c r="L2040" s="2">
        <f t="shared" si="355"/>
        <v>13.039840469442685</v>
      </c>
    </row>
    <row r="2041" spans="1:12" hidden="1" x14ac:dyDescent="0.3">
      <c r="A2041" s="74">
        <v>44955</v>
      </c>
      <c r="B2041" s="78">
        <v>17.191700000000001</v>
      </c>
      <c r="C2041" s="80" t="s">
        <v>38</v>
      </c>
      <c r="D2041" s="78">
        <v>22.452173913043453</v>
      </c>
      <c r="E2041" s="85" t="s">
        <v>42</v>
      </c>
      <c r="F2041" s="78">
        <v>20.27</v>
      </c>
      <c r="G2041" s="80" t="s">
        <v>38</v>
      </c>
      <c r="H2041" s="12">
        <v>30</v>
      </c>
      <c r="I2041" s="1">
        <v>50</v>
      </c>
      <c r="J2041" s="2">
        <f t="shared" si="353"/>
        <v>12.607544636968747</v>
      </c>
      <c r="K2041" s="2">
        <f t="shared" si="354"/>
        <v>27.3113816184939</v>
      </c>
      <c r="L2041" s="2">
        <f t="shared" si="355"/>
        <v>13.033928867232742</v>
      </c>
    </row>
    <row r="2042" spans="1:12" hidden="1" x14ac:dyDescent="0.3">
      <c r="A2042" s="74">
        <v>44956</v>
      </c>
      <c r="B2042" s="78">
        <v>13.6539</v>
      </c>
      <c r="C2042" s="80" t="s">
        <v>38</v>
      </c>
      <c r="D2042" s="78">
        <v>14.298636363636376</v>
      </c>
      <c r="E2042" s="85" t="s">
        <v>43</v>
      </c>
      <c r="F2042" s="78">
        <v>15.86</v>
      </c>
      <c r="G2042" s="80" t="s">
        <v>38</v>
      </c>
      <c r="H2042" s="12">
        <v>30</v>
      </c>
      <c r="I2042" s="1">
        <v>50</v>
      </c>
      <c r="J2042" s="2">
        <f t="shared" si="353"/>
        <v>12.589346014379215</v>
      </c>
      <c r="K2042" s="2">
        <f t="shared" si="354"/>
        <v>27.274931351673569</v>
      </c>
      <c r="L2042" s="2">
        <f t="shared" si="355"/>
        <v>13.024177486017271</v>
      </c>
    </row>
    <row r="2043" spans="1:12" hidden="1" x14ac:dyDescent="0.3">
      <c r="A2043" s="74">
        <v>44957</v>
      </c>
      <c r="B2043" s="78">
        <v>9.5600400000000008</v>
      </c>
      <c r="C2043" s="80" t="s">
        <v>38</v>
      </c>
      <c r="D2043" s="78">
        <v>11.06</v>
      </c>
      <c r="E2043" s="85" t="s">
        <v>38</v>
      </c>
      <c r="F2043" s="78">
        <v>11.54</v>
      </c>
      <c r="G2043" s="80" t="s">
        <v>38</v>
      </c>
      <c r="H2043" s="12">
        <v>30</v>
      </c>
      <c r="I2043" s="1">
        <v>50</v>
      </c>
      <c r="J2043" s="2">
        <f t="shared" si="353"/>
        <v>12.532624361486652</v>
      </c>
      <c r="K2043" s="2">
        <f t="shared" si="354"/>
        <v>27.229638247339281</v>
      </c>
      <c r="L2043" s="2">
        <f t="shared" si="355"/>
        <v>12.989205110326662</v>
      </c>
    </row>
    <row r="2044" spans="1:12" hidden="1" x14ac:dyDescent="0.3">
      <c r="A2044" s="74">
        <v>44958</v>
      </c>
      <c r="B2044" s="78">
        <v>14.744</v>
      </c>
      <c r="C2044" s="80" t="s">
        <v>38</v>
      </c>
      <c r="D2044" s="78">
        <v>18.96</v>
      </c>
      <c r="E2044" s="85" t="s">
        <v>38</v>
      </c>
      <c r="F2044" s="78">
        <v>18.228157894736842</v>
      </c>
      <c r="G2044" s="80" t="s">
        <v>104</v>
      </c>
      <c r="H2044" s="12">
        <v>30</v>
      </c>
      <c r="I2044" s="1">
        <v>50</v>
      </c>
      <c r="J2044" s="2">
        <f t="shared" ref="J2044:J2071" si="356">AVERAGE(B1680:B2044)</f>
        <v>12.510459072230454</v>
      </c>
      <c r="K2044" s="2">
        <f t="shared" ref="K2044:K2071" si="357">AVERAGE(D1680:D2044)</f>
        <v>27.122180146780625</v>
      </c>
      <c r="L2044" s="2">
        <f t="shared" ref="L2044:L2071" si="358">AVERAGE(F1680:F2044)</f>
        <v>12.983012176334219</v>
      </c>
    </row>
    <row r="2045" spans="1:12" hidden="1" x14ac:dyDescent="0.3">
      <c r="A2045" s="74">
        <v>44959</v>
      </c>
      <c r="B2045" s="78">
        <v>11.143800000000001</v>
      </c>
      <c r="C2045" s="80" t="s">
        <v>38</v>
      </c>
      <c r="D2045" s="78">
        <v>25.60043478260868</v>
      </c>
      <c r="E2045" s="85" t="s">
        <v>42</v>
      </c>
      <c r="F2045" s="78">
        <v>16.32</v>
      </c>
      <c r="G2045" s="80" t="s">
        <v>38</v>
      </c>
      <c r="H2045" s="12">
        <v>30</v>
      </c>
      <c r="I2045" s="1">
        <v>50</v>
      </c>
      <c r="J2045" s="2">
        <f t="shared" si="356"/>
        <v>12.516640339448085</v>
      </c>
      <c r="K2045" s="2">
        <f t="shared" si="357"/>
        <v>27.126902031648253</v>
      </c>
      <c r="L2045" s="2">
        <f t="shared" si="358"/>
        <v>13.001106098986153</v>
      </c>
    </row>
    <row r="2046" spans="1:12" hidden="1" x14ac:dyDescent="0.3">
      <c r="A2046" s="74">
        <v>44960</v>
      </c>
      <c r="B2046" s="78">
        <v>18.149999999999999</v>
      </c>
      <c r="C2046" s="80" t="s">
        <v>38</v>
      </c>
      <c r="D2046" s="78">
        <v>31.45</v>
      </c>
      <c r="E2046" s="85" t="s">
        <v>38</v>
      </c>
      <c r="F2046" s="78">
        <v>25.75</v>
      </c>
      <c r="G2046" s="80" t="s">
        <v>38</v>
      </c>
      <c r="H2046" s="12">
        <v>30</v>
      </c>
      <c r="I2046" s="1">
        <v>50</v>
      </c>
      <c r="J2046" s="2">
        <f t="shared" si="356"/>
        <v>12.524629320164335</v>
      </c>
      <c r="K2046" s="2">
        <f t="shared" si="357"/>
        <v>27.175421584720876</v>
      </c>
      <c r="L2046" s="2">
        <f t="shared" si="358"/>
        <v>13.030139248157425</v>
      </c>
    </row>
    <row r="2047" spans="1:12" hidden="1" x14ac:dyDescent="0.3">
      <c r="A2047" s="74">
        <v>44961</v>
      </c>
      <c r="B2047" s="78">
        <v>13.211399999999999</v>
      </c>
      <c r="C2047" s="80" t="s">
        <v>38</v>
      </c>
      <c r="D2047" s="78">
        <v>43.34</v>
      </c>
      <c r="E2047" s="85" t="s">
        <v>38</v>
      </c>
      <c r="F2047" s="78">
        <v>21.34</v>
      </c>
      <c r="G2047" s="80" t="s">
        <v>38</v>
      </c>
      <c r="H2047" s="12">
        <v>30</v>
      </c>
      <c r="I2047" s="1">
        <v>50</v>
      </c>
      <c r="J2047" s="2">
        <f t="shared" si="356"/>
        <v>12.513999568098217</v>
      </c>
      <c r="K2047" s="2">
        <f t="shared" si="357"/>
        <v>27.252712087514173</v>
      </c>
      <c r="L2047" s="2">
        <f t="shared" si="358"/>
        <v>13.042404441527591</v>
      </c>
    </row>
    <row r="2048" spans="1:12" hidden="1" x14ac:dyDescent="0.3">
      <c r="A2048" s="74">
        <v>44962</v>
      </c>
      <c r="B2048" s="78">
        <v>16.6647</v>
      </c>
      <c r="C2048" s="80" t="s">
        <v>38</v>
      </c>
      <c r="D2048" s="78">
        <v>22.93</v>
      </c>
      <c r="E2048" s="85" t="s">
        <v>38</v>
      </c>
      <c r="F2048" s="78">
        <v>30.3</v>
      </c>
      <c r="G2048" s="80" t="s">
        <v>38</v>
      </c>
      <c r="H2048" s="12">
        <v>30</v>
      </c>
      <c r="I2048" s="1">
        <v>50</v>
      </c>
      <c r="J2048" s="2">
        <f t="shared" si="356"/>
        <v>12.507153011624389</v>
      </c>
      <c r="K2048" s="2">
        <f t="shared" si="357"/>
        <v>27.272432757905239</v>
      </c>
      <c r="L2048" s="2">
        <f t="shared" si="358"/>
        <v>13.085387866941954</v>
      </c>
    </row>
    <row r="2049" spans="1:12" hidden="1" x14ac:dyDescent="0.3">
      <c r="A2049" s="74">
        <v>44963</v>
      </c>
      <c r="B2049" s="78">
        <v>25.664999999999999</v>
      </c>
      <c r="C2049" s="80" t="s">
        <v>38</v>
      </c>
      <c r="D2049" s="78" t="s">
        <v>106</v>
      </c>
      <c r="E2049" s="85" t="s">
        <v>41</v>
      </c>
      <c r="F2049" s="78">
        <v>29.64</v>
      </c>
      <c r="G2049" s="80" t="s">
        <v>38</v>
      </c>
      <c r="H2049" s="12">
        <v>30</v>
      </c>
      <c r="I2049" s="1">
        <v>50</v>
      </c>
      <c r="J2049" s="2">
        <f t="shared" si="356"/>
        <v>12.535337824176789</v>
      </c>
      <c r="K2049" s="2">
        <f t="shared" si="357"/>
        <v>27.308910160588447</v>
      </c>
      <c r="L2049" s="2">
        <f t="shared" si="358"/>
        <v>13.127984552024827</v>
      </c>
    </row>
    <row r="2050" spans="1:12" hidden="1" x14ac:dyDescent="0.3">
      <c r="A2050" s="74">
        <v>44964</v>
      </c>
      <c r="B2050" s="78">
        <v>17.880600000000001</v>
      </c>
      <c r="C2050" s="80" t="s">
        <v>38</v>
      </c>
      <c r="D2050" s="78">
        <v>15.715909090909088</v>
      </c>
      <c r="E2050" s="85" t="s">
        <v>43</v>
      </c>
      <c r="F2050" s="78">
        <v>20.98</v>
      </c>
      <c r="G2050" s="80" t="s">
        <v>38</v>
      </c>
      <c r="H2050" s="12">
        <v>30</v>
      </c>
      <c r="I2050" s="1">
        <v>50</v>
      </c>
      <c r="J2050" s="2">
        <f t="shared" si="356"/>
        <v>12.521788512882024</v>
      </c>
      <c r="K2050" s="2">
        <f t="shared" si="357"/>
        <v>27.311339677849901</v>
      </c>
      <c r="L2050" s="2">
        <f t="shared" si="358"/>
        <v>13.140372673571788</v>
      </c>
    </row>
    <row r="2051" spans="1:12" hidden="1" x14ac:dyDescent="0.3">
      <c r="A2051" s="74">
        <v>44965</v>
      </c>
      <c r="B2051" s="78">
        <v>14.361700000000001</v>
      </c>
      <c r="C2051" s="80" t="s">
        <v>38</v>
      </c>
      <c r="D2051" s="78">
        <v>15.28</v>
      </c>
      <c r="E2051" s="85" t="s">
        <v>38</v>
      </c>
      <c r="F2051" s="78">
        <v>15.88</v>
      </c>
      <c r="G2051" s="80" t="s">
        <v>38</v>
      </c>
      <c r="H2051" s="12">
        <v>30</v>
      </c>
      <c r="I2051" s="1">
        <v>50</v>
      </c>
      <c r="J2051" s="2">
        <f t="shared" si="356"/>
        <v>12.518680248419216</v>
      </c>
      <c r="K2051" s="2">
        <f t="shared" si="357"/>
        <v>27.312516148438142</v>
      </c>
      <c r="L2051" s="2">
        <f t="shared" si="358"/>
        <v>13.144350574124273</v>
      </c>
    </row>
    <row r="2052" spans="1:12" hidden="1" x14ac:dyDescent="0.3">
      <c r="A2052" s="74">
        <v>44966</v>
      </c>
      <c r="B2052" s="78">
        <v>12.685600000000001</v>
      </c>
      <c r="C2052" s="80" t="s">
        <v>38</v>
      </c>
      <c r="D2052" s="78">
        <v>14.82</v>
      </c>
      <c r="E2052" s="85" t="s">
        <v>38</v>
      </c>
      <c r="F2052" s="78">
        <v>11.5</v>
      </c>
      <c r="G2052" s="80" t="s">
        <v>38</v>
      </c>
      <c r="H2052" s="12">
        <v>30</v>
      </c>
      <c r="I2052" s="1">
        <v>50</v>
      </c>
      <c r="J2052" s="2">
        <f t="shared" si="356"/>
        <v>12.506822397179544</v>
      </c>
      <c r="K2052" s="2">
        <f t="shared" si="357"/>
        <v>27.243692619026376</v>
      </c>
      <c r="L2052" s="2">
        <f t="shared" si="358"/>
        <v>13.131892010588361</v>
      </c>
    </row>
    <row r="2053" spans="1:12" hidden="1" x14ac:dyDescent="0.3">
      <c r="A2053" s="74">
        <v>44967</v>
      </c>
      <c r="B2053" s="78">
        <v>13.2659</v>
      </c>
      <c r="C2053" s="80" t="s">
        <v>38</v>
      </c>
      <c r="D2053" s="78">
        <v>18.079999999999998</v>
      </c>
      <c r="E2053" s="85" t="s">
        <v>38</v>
      </c>
      <c r="F2053" s="78">
        <v>14.31</v>
      </c>
      <c r="G2053" s="80" t="s">
        <v>38</v>
      </c>
      <c r="H2053" s="12">
        <v>30</v>
      </c>
      <c r="I2053" s="1">
        <v>50</v>
      </c>
      <c r="J2053" s="2">
        <f t="shared" si="356"/>
        <v>12.477478248179667</v>
      </c>
      <c r="K2053" s="2">
        <f t="shared" si="357"/>
        <v>27.133916708662227</v>
      </c>
      <c r="L2053" s="2">
        <f t="shared" si="358"/>
        <v>13.106892010588362</v>
      </c>
    </row>
    <row r="2054" spans="1:12" hidden="1" x14ac:dyDescent="0.3">
      <c r="A2054" s="74">
        <v>44968</v>
      </c>
      <c r="B2054" s="78">
        <v>11.8042</v>
      </c>
      <c r="C2054" s="80" t="s">
        <v>38</v>
      </c>
      <c r="D2054" s="78">
        <v>18.27</v>
      </c>
      <c r="E2054" s="85" t="s">
        <v>38</v>
      </c>
      <c r="F2054" s="102" t="s">
        <v>106</v>
      </c>
      <c r="G2054" s="80" t="s">
        <v>105</v>
      </c>
      <c r="H2054" s="12">
        <v>30</v>
      </c>
      <c r="I2054" s="1">
        <v>50</v>
      </c>
      <c r="J2054" s="2">
        <f t="shared" si="356"/>
        <v>12.453715713744401</v>
      </c>
      <c r="K2054" s="2">
        <f t="shared" si="357"/>
        <v>27.120443319306489</v>
      </c>
      <c r="L2054" s="2">
        <f t="shared" si="358"/>
        <v>13.085249052168939</v>
      </c>
    </row>
    <row r="2055" spans="1:12" hidden="1" x14ac:dyDescent="0.3">
      <c r="A2055" s="74">
        <v>44969</v>
      </c>
      <c r="B2055" s="78">
        <v>21.2896</v>
      </c>
      <c r="C2055" s="80" t="s">
        <v>38</v>
      </c>
      <c r="D2055" s="78">
        <v>27.66</v>
      </c>
      <c r="E2055" s="85" t="s">
        <v>38</v>
      </c>
      <c r="F2055" s="102" t="s">
        <v>106</v>
      </c>
      <c r="G2055" s="80" t="s">
        <v>105</v>
      </c>
      <c r="H2055" s="12">
        <v>30</v>
      </c>
      <c r="I2055" s="1">
        <v>50</v>
      </c>
      <c r="J2055" s="2">
        <f t="shared" si="356"/>
        <v>12.465395052587375</v>
      </c>
      <c r="K2055" s="2">
        <f t="shared" si="357"/>
        <v>27.152208025188848</v>
      </c>
      <c r="L2055" s="2">
        <f t="shared" si="358"/>
        <v>13.073846966202742</v>
      </c>
    </row>
    <row r="2056" spans="1:12" hidden="1" x14ac:dyDescent="0.3">
      <c r="A2056" s="74">
        <v>44970</v>
      </c>
      <c r="B2056" s="78">
        <v>23.6051</v>
      </c>
      <c r="C2056" s="80" t="s">
        <v>38</v>
      </c>
      <c r="D2056" s="78">
        <v>24.64</v>
      </c>
      <c r="E2056" s="85" t="s">
        <v>38</v>
      </c>
      <c r="F2056" s="102" t="s">
        <v>106</v>
      </c>
      <c r="G2056" s="80" t="s">
        <v>105</v>
      </c>
      <c r="H2056" s="12">
        <v>30</v>
      </c>
      <c r="I2056" s="1">
        <v>50</v>
      </c>
      <c r="J2056" s="2">
        <f t="shared" si="356"/>
        <v>12.475546843220984</v>
      </c>
      <c r="K2056" s="2">
        <f t="shared" si="357"/>
        <v>27.178510546197245</v>
      </c>
      <c r="L2056" s="2">
        <f t="shared" si="358"/>
        <v>13.061267152738127</v>
      </c>
    </row>
    <row r="2057" spans="1:12" hidden="1" x14ac:dyDescent="0.3">
      <c r="A2057" s="74">
        <v>44971</v>
      </c>
      <c r="B2057" s="78">
        <v>14.2553</v>
      </c>
      <c r="C2057" s="80" t="s">
        <v>38</v>
      </c>
      <c r="D2057" s="78">
        <v>13.87</v>
      </c>
      <c r="E2057" s="85" t="s">
        <v>38</v>
      </c>
      <c r="F2057" s="78">
        <v>11.8</v>
      </c>
      <c r="G2057" s="80" t="s">
        <v>38</v>
      </c>
      <c r="H2057" s="12">
        <v>30</v>
      </c>
      <c r="I2057" s="1">
        <v>50</v>
      </c>
      <c r="J2057" s="2">
        <f t="shared" si="356"/>
        <v>12.44616750437801</v>
      </c>
      <c r="K2057" s="2">
        <f t="shared" si="357"/>
        <v>27.148897367592475</v>
      </c>
      <c r="L2057" s="2">
        <f t="shared" si="358"/>
        <v>13.029902250231162</v>
      </c>
    </row>
    <row r="2058" spans="1:12" hidden="1" x14ac:dyDescent="0.3">
      <c r="A2058" s="74">
        <v>44972</v>
      </c>
      <c r="B2058" s="78">
        <v>15.069800000000001</v>
      </c>
      <c r="C2058" s="80" t="s">
        <v>38</v>
      </c>
      <c r="D2058" s="78">
        <v>13.49</v>
      </c>
      <c r="E2058" s="85" t="s">
        <v>38</v>
      </c>
      <c r="F2058" s="78">
        <v>12.63</v>
      </c>
      <c r="G2058" s="80" t="s">
        <v>38</v>
      </c>
      <c r="H2058" s="12">
        <v>30</v>
      </c>
      <c r="I2058" s="1">
        <v>50</v>
      </c>
      <c r="J2058" s="2">
        <f t="shared" si="356"/>
        <v>12.428012683441372</v>
      </c>
      <c r="K2058" s="2">
        <f t="shared" si="357"/>
        <v>27.135844146303963</v>
      </c>
      <c r="L2058" s="2">
        <f t="shared" si="358"/>
        <v>13.009707264158738</v>
      </c>
    </row>
    <row r="2059" spans="1:12" hidden="1" x14ac:dyDescent="0.3">
      <c r="A2059" s="74">
        <v>44973</v>
      </c>
      <c r="B2059" s="78">
        <v>16.346399999999999</v>
      </c>
      <c r="C2059" s="80" t="s">
        <v>38</v>
      </c>
      <c r="D2059" s="78">
        <v>18.329999999999998</v>
      </c>
      <c r="E2059" s="85" t="s">
        <v>38</v>
      </c>
      <c r="F2059" s="78">
        <v>19.8</v>
      </c>
      <c r="G2059" s="80" t="s">
        <v>38</v>
      </c>
      <c r="H2059" s="12">
        <v>30</v>
      </c>
      <c r="I2059" s="1">
        <v>50</v>
      </c>
      <c r="J2059" s="2">
        <f t="shared" si="356"/>
        <v>12.401060617325671</v>
      </c>
      <c r="K2059" s="2">
        <f t="shared" si="357"/>
        <v>27.118029020253541</v>
      </c>
      <c r="L2059" s="2">
        <f t="shared" si="358"/>
        <v>12.999512278086316</v>
      </c>
    </row>
    <row r="2060" spans="1:12" hidden="1" x14ac:dyDescent="0.3">
      <c r="A2060" s="74">
        <v>44974</v>
      </c>
      <c r="B2060" s="78">
        <v>23.7029</v>
      </c>
      <c r="C2060" s="80" t="s">
        <v>38</v>
      </c>
      <c r="D2060" s="78">
        <v>24.8</v>
      </c>
      <c r="E2060" s="85" t="s">
        <v>38</v>
      </c>
      <c r="F2060" s="78">
        <v>26.58</v>
      </c>
      <c r="G2060" s="80" t="s">
        <v>38</v>
      </c>
      <c r="H2060" s="12">
        <v>30</v>
      </c>
      <c r="I2060" s="1">
        <v>50</v>
      </c>
      <c r="J2060" s="2">
        <f t="shared" si="356"/>
        <v>12.415338578758176</v>
      </c>
      <c r="K2060" s="2">
        <f t="shared" si="357"/>
        <v>27.037748908208716</v>
      </c>
      <c r="L2060" s="2">
        <f t="shared" si="358"/>
        <v>13.020598629061247</v>
      </c>
    </row>
    <row r="2061" spans="1:12" hidden="1" x14ac:dyDescent="0.3">
      <c r="A2061" s="74">
        <v>44975</v>
      </c>
      <c r="B2061" s="78">
        <v>22.516500000000001</v>
      </c>
      <c r="C2061" s="80" t="s">
        <v>38</v>
      </c>
      <c r="D2061" s="78">
        <v>23.26</v>
      </c>
      <c r="E2061" s="85" t="s">
        <v>38</v>
      </c>
      <c r="F2061" s="78">
        <v>26.55</v>
      </c>
      <c r="G2061" s="80" t="s">
        <v>38</v>
      </c>
      <c r="H2061" s="12">
        <v>30</v>
      </c>
      <c r="I2061" s="1">
        <v>50</v>
      </c>
      <c r="J2061" s="2">
        <f t="shared" si="356"/>
        <v>12.428662270218229</v>
      </c>
      <c r="K2061" s="2">
        <f t="shared" si="357"/>
        <v>26.998589244343169</v>
      </c>
      <c r="L2061" s="2">
        <f t="shared" si="358"/>
        <v>13.035918963323086</v>
      </c>
    </row>
    <row r="2062" spans="1:12" hidden="1" x14ac:dyDescent="0.3">
      <c r="A2062" s="74">
        <v>44976</v>
      </c>
      <c r="B2062" s="78">
        <v>18.641051304347855</v>
      </c>
      <c r="C2062" s="80" t="s">
        <v>42</v>
      </c>
      <c r="D2062" s="78">
        <v>20.170000000000002</v>
      </c>
      <c r="E2062" s="85" t="s">
        <v>38</v>
      </c>
      <c r="F2062" s="78">
        <v>23.036666666666662</v>
      </c>
      <c r="G2062" s="80" t="s">
        <v>42</v>
      </c>
      <c r="H2062" s="12">
        <v>30</v>
      </c>
      <c r="I2062" s="1">
        <v>50</v>
      </c>
      <c r="J2062" s="2">
        <f t="shared" si="356"/>
        <v>12.429711998329379</v>
      </c>
      <c r="K2062" s="2">
        <f t="shared" si="357"/>
        <v>27.002902969833364</v>
      </c>
      <c r="L2062" s="2">
        <f t="shared" si="358"/>
        <v>13.047358146238592</v>
      </c>
    </row>
    <row r="2063" spans="1:12" hidden="1" x14ac:dyDescent="0.3">
      <c r="A2063" s="74">
        <v>44977</v>
      </c>
      <c r="B2063" s="78">
        <v>15.8192</v>
      </c>
      <c r="C2063" s="80" t="s">
        <v>38</v>
      </c>
      <c r="D2063" s="78">
        <v>12.475238095238094</v>
      </c>
      <c r="E2063" s="85" t="s">
        <v>103</v>
      </c>
      <c r="F2063" s="78">
        <v>16.190000000000001</v>
      </c>
      <c r="G2063" s="80" t="s">
        <v>38</v>
      </c>
      <c r="H2063" s="12">
        <v>30</v>
      </c>
      <c r="I2063" s="1">
        <v>50</v>
      </c>
      <c r="J2063" s="2">
        <f t="shared" si="356"/>
        <v>12.435246984555274</v>
      </c>
      <c r="K2063" s="2">
        <f t="shared" si="357"/>
        <v>26.960396633965686</v>
      </c>
      <c r="L2063" s="2">
        <f t="shared" si="358"/>
        <v>13.045074023675916</v>
      </c>
    </row>
    <row r="2064" spans="1:12" hidden="1" x14ac:dyDescent="0.3">
      <c r="A2064" s="74">
        <v>44978</v>
      </c>
      <c r="B2064" s="78">
        <v>20.467099999999999</v>
      </c>
      <c r="C2064" s="80" t="s">
        <v>38</v>
      </c>
      <c r="D2064" s="78">
        <v>21.055714285714309</v>
      </c>
      <c r="E2064" s="85" t="s">
        <v>68</v>
      </c>
      <c r="F2064" s="78">
        <v>24.83</v>
      </c>
      <c r="G2064" s="80" t="s">
        <v>38</v>
      </c>
      <c r="H2064" s="12">
        <v>30</v>
      </c>
      <c r="I2064" s="1">
        <v>50</v>
      </c>
      <c r="J2064" s="2">
        <f t="shared" si="356"/>
        <v>12.458930455629654</v>
      </c>
      <c r="K2064" s="2">
        <f t="shared" si="357"/>
        <v>26.796323004513901</v>
      </c>
      <c r="L2064" s="2">
        <f t="shared" si="358"/>
        <v>13.06919658635001</v>
      </c>
    </row>
    <row r="2065" spans="1:12" hidden="1" x14ac:dyDescent="0.3">
      <c r="A2065" s="74">
        <v>44979</v>
      </c>
      <c r="B2065" s="78">
        <v>8.9342199999999998</v>
      </c>
      <c r="C2065" s="80" t="s">
        <v>38</v>
      </c>
      <c r="D2065" s="78">
        <v>9.36</v>
      </c>
      <c r="E2065" s="85" t="s">
        <v>38</v>
      </c>
      <c r="F2065" s="78">
        <v>8.39</v>
      </c>
      <c r="G2065" s="80" t="s">
        <v>38</v>
      </c>
      <c r="H2065" s="12">
        <v>30</v>
      </c>
      <c r="I2065" s="1">
        <v>50</v>
      </c>
      <c r="J2065" s="2">
        <f t="shared" si="356"/>
        <v>12.431178276925619</v>
      </c>
      <c r="K2065" s="2">
        <f t="shared" si="357"/>
        <v>26.778056045556408</v>
      </c>
      <c r="L2065" s="2">
        <f t="shared" si="358"/>
        <v>13.046188229804049</v>
      </c>
    </row>
    <row r="2066" spans="1:12" hidden="1" x14ac:dyDescent="0.3">
      <c r="A2066" s="74">
        <v>44980</v>
      </c>
      <c r="B2066" s="78">
        <v>12.745799999999999</v>
      </c>
      <c r="C2066" s="80" t="s">
        <v>38</v>
      </c>
      <c r="D2066" s="78">
        <v>13.38</v>
      </c>
      <c r="E2066" s="85" t="s">
        <v>38</v>
      </c>
      <c r="F2066" s="78">
        <v>13.84</v>
      </c>
      <c r="G2066" s="80" t="s">
        <v>38</v>
      </c>
      <c r="H2066" s="12">
        <v>30</v>
      </c>
      <c r="I2066" s="1">
        <v>50</v>
      </c>
      <c r="J2066" s="2">
        <f t="shared" si="356"/>
        <v>12.436841637807159</v>
      </c>
      <c r="K2066" s="2">
        <f t="shared" si="357"/>
        <v>26.792256392361796</v>
      </c>
      <c r="L2066" s="2">
        <f t="shared" si="358"/>
        <v>13.056940318940539</v>
      </c>
    </row>
    <row r="2067" spans="1:12" hidden="1" x14ac:dyDescent="0.3">
      <c r="A2067" s="74">
        <v>44981</v>
      </c>
      <c r="B2067" s="78">
        <v>12.2631</v>
      </c>
      <c r="C2067" s="80" t="s">
        <v>38</v>
      </c>
      <c r="D2067" s="78">
        <v>12.37</v>
      </c>
      <c r="E2067" s="85" t="s">
        <v>38</v>
      </c>
      <c r="F2067" s="78">
        <v>12.11</v>
      </c>
      <c r="G2067" s="80" t="s">
        <v>38</v>
      </c>
      <c r="H2067" s="12">
        <v>30</v>
      </c>
      <c r="I2067" s="1">
        <v>50</v>
      </c>
      <c r="J2067" s="2">
        <f t="shared" si="356"/>
        <v>12.447621527614324</v>
      </c>
      <c r="K2067" s="2">
        <f t="shared" si="357"/>
        <v>26.805561714490647</v>
      </c>
      <c r="L2067" s="2">
        <f t="shared" si="358"/>
        <v>13.06276204596004</v>
      </c>
    </row>
    <row r="2068" spans="1:12" hidden="1" x14ac:dyDescent="0.3">
      <c r="A2068" s="74">
        <v>44982</v>
      </c>
      <c r="B2068" s="78">
        <v>11.611800000000001</v>
      </c>
      <c r="C2068" s="80" t="s">
        <v>38</v>
      </c>
      <c r="D2068" s="78">
        <v>15.11</v>
      </c>
      <c r="E2068" s="85" t="s">
        <v>38</v>
      </c>
      <c r="F2068" s="78">
        <v>17.05</v>
      </c>
      <c r="G2068" s="80" t="s">
        <v>38</v>
      </c>
      <c r="H2068" s="12">
        <v>30</v>
      </c>
      <c r="I2068" s="1">
        <v>50</v>
      </c>
      <c r="J2068" s="2">
        <f t="shared" si="356"/>
        <v>12.443053483537186</v>
      </c>
      <c r="K2068" s="2">
        <f t="shared" si="357"/>
        <v>26.806037904966836</v>
      </c>
      <c r="L2068" s="2">
        <f t="shared" si="358"/>
        <v>13.066021098884828</v>
      </c>
    </row>
    <row r="2069" spans="1:12" hidden="1" x14ac:dyDescent="0.3">
      <c r="A2069" s="74">
        <v>44983</v>
      </c>
      <c r="B2069" s="78">
        <v>10.799200000000001</v>
      </c>
      <c r="C2069" s="80" t="s">
        <v>38</v>
      </c>
      <c r="D2069" s="78">
        <v>15.13</v>
      </c>
      <c r="E2069" s="85" t="s">
        <v>38</v>
      </c>
      <c r="F2069" s="78">
        <v>16.510000000000002</v>
      </c>
      <c r="G2069" s="80" t="s">
        <v>38</v>
      </c>
      <c r="H2069" s="12">
        <v>30</v>
      </c>
      <c r="I2069" s="1">
        <v>50</v>
      </c>
      <c r="J2069" s="2">
        <f t="shared" si="356"/>
        <v>12.431811610258951</v>
      </c>
      <c r="K2069" s="2">
        <f t="shared" si="357"/>
        <v>26.817766596443427</v>
      </c>
      <c r="L2069" s="2">
        <f t="shared" si="358"/>
        <v>13.071313577993465</v>
      </c>
    </row>
    <row r="2070" spans="1:12" hidden="1" x14ac:dyDescent="0.3">
      <c r="A2070" s="74">
        <v>44984</v>
      </c>
      <c r="B2070" s="78">
        <v>13.049300000000001</v>
      </c>
      <c r="C2070" s="80" t="s">
        <v>38</v>
      </c>
      <c r="D2070" s="78">
        <v>83.54</v>
      </c>
      <c r="E2070" s="85" t="s">
        <v>38</v>
      </c>
      <c r="F2070" s="78">
        <v>17.27</v>
      </c>
      <c r="G2070" s="80" t="s">
        <v>38</v>
      </c>
      <c r="H2070" s="12">
        <v>30</v>
      </c>
      <c r="I2070" s="1">
        <v>50</v>
      </c>
      <c r="J2070" s="2">
        <f t="shared" si="356"/>
        <v>12.426906100617076</v>
      </c>
      <c r="K2070" s="2">
        <f t="shared" si="357"/>
        <v>27.022584523614299</v>
      </c>
      <c r="L2070" s="2">
        <f t="shared" si="358"/>
        <v>13.077079594706555</v>
      </c>
    </row>
    <row r="2071" spans="1:12" hidden="1" x14ac:dyDescent="0.3">
      <c r="A2071" s="74">
        <v>44985</v>
      </c>
      <c r="B2071" s="78">
        <v>19.6111</v>
      </c>
      <c r="C2071" s="80" t="s">
        <v>38</v>
      </c>
      <c r="D2071" s="78">
        <v>18.253913043478263</v>
      </c>
      <c r="E2071" s="85" t="s">
        <v>42</v>
      </c>
      <c r="F2071" s="78">
        <v>19.23</v>
      </c>
      <c r="G2071" s="80" t="s">
        <v>38</v>
      </c>
      <c r="H2071" s="12">
        <v>30</v>
      </c>
      <c r="I2071" s="1">
        <v>50</v>
      </c>
      <c r="J2071" s="2">
        <f t="shared" si="356"/>
        <v>12.445283786567488</v>
      </c>
      <c r="K2071" s="2">
        <f t="shared" si="357"/>
        <v>27.037189322055415</v>
      </c>
      <c r="L2071" s="2">
        <f t="shared" si="358"/>
        <v>13.095296864901545</v>
      </c>
    </row>
    <row r="2072" spans="1:12" hidden="1" x14ac:dyDescent="0.3">
      <c r="A2072" s="74">
        <v>44986</v>
      </c>
      <c r="B2072" s="78">
        <v>20.240690434782582</v>
      </c>
      <c r="C2072" s="80" t="s">
        <v>42</v>
      </c>
      <c r="D2072" s="78">
        <v>27.965217391304375</v>
      </c>
      <c r="E2072" s="85" t="s">
        <v>42</v>
      </c>
      <c r="F2072" s="78">
        <v>19.34</v>
      </c>
      <c r="G2072" s="80" t="s">
        <v>38</v>
      </c>
      <c r="H2072" s="12">
        <v>30</v>
      </c>
      <c r="I2072" s="1">
        <v>50</v>
      </c>
      <c r="J2072" s="2">
        <f t="shared" ref="J2072:J2135" si="359">AVERAGE(B1708:B2072)</f>
        <v>12.453357313936037</v>
      </c>
      <c r="K2072" s="2">
        <f t="shared" ref="K2072:K2135" si="360">AVERAGE(D1708:D2072)</f>
        <v>27.080332278842871</v>
      </c>
      <c r="L2072" s="2">
        <f t="shared" ref="L2072:L2135" si="361">AVERAGE(F1708:F2072)</f>
        <v>13.121814970751126</v>
      </c>
    </row>
    <row r="2073" spans="1:12" hidden="1" x14ac:dyDescent="0.3">
      <c r="A2073" s="74">
        <v>44987</v>
      </c>
      <c r="B2073" s="78">
        <v>12.6869</v>
      </c>
      <c r="C2073" s="80" t="s">
        <v>38</v>
      </c>
      <c r="D2073" s="78">
        <v>14.84</v>
      </c>
      <c r="E2073" s="85" t="s">
        <v>38</v>
      </c>
      <c r="F2073" s="78">
        <v>14.18</v>
      </c>
      <c r="G2073" s="80" t="s">
        <v>38</v>
      </c>
      <c r="H2073" s="12">
        <v>30</v>
      </c>
      <c r="I2073" s="1">
        <v>50</v>
      </c>
      <c r="J2073" s="2">
        <f t="shared" si="359"/>
        <v>12.454285413109588</v>
      </c>
      <c r="K2073" s="2">
        <f t="shared" si="360"/>
        <v>27.092433119179002</v>
      </c>
      <c r="L2073" s="2">
        <f t="shared" si="361"/>
        <v>13.132511349581209</v>
      </c>
    </row>
    <row r="2074" spans="1:12" hidden="1" x14ac:dyDescent="0.3">
      <c r="A2074" s="74">
        <v>44988</v>
      </c>
      <c r="B2074" s="78">
        <v>13.096299999999999</v>
      </c>
      <c r="C2074" s="80" t="s">
        <v>38</v>
      </c>
      <c r="D2074" s="78">
        <v>15.81</v>
      </c>
      <c r="E2074" s="85" t="s">
        <v>38</v>
      </c>
      <c r="F2074" s="78">
        <v>14.23</v>
      </c>
      <c r="G2074" s="80" t="s">
        <v>38</v>
      </c>
      <c r="H2074" s="12">
        <v>30</v>
      </c>
      <c r="I2074" s="1">
        <v>50</v>
      </c>
      <c r="J2074" s="2">
        <f t="shared" si="359"/>
        <v>12.44438541310959</v>
      </c>
      <c r="K2074" s="2">
        <f t="shared" si="360"/>
        <v>27.075674779479488</v>
      </c>
      <c r="L2074" s="2">
        <f t="shared" si="361"/>
        <v>13.145436140667561</v>
      </c>
    </row>
    <row r="2075" spans="1:12" hidden="1" x14ac:dyDescent="0.3">
      <c r="A2075" s="74">
        <v>44989</v>
      </c>
      <c r="B2075" s="78">
        <v>13.931900000000001</v>
      </c>
      <c r="C2075" s="80" t="s">
        <v>38</v>
      </c>
      <c r="D2075" s="78">
        <v>13.92</v>
      </c>
      <c r="E2075" s="85" t="s">
        <v>38</v>
      </c>
      <c r="F2075" s="78">
        <v>15.63</v>
      </c>
      <c r="G2075" s="80" t="s">
        <v>38</v>
      </c>
      <c r="H2075" s="12">
        <v>30</v>
      </c>
      <c r="I2075" s="1">
        <v>50</v>
      </c>
      <c r="J2075" s="2">
        <f t="shared" si="359"/>
        <v>12.434225358013171</v>
      </c>
      <c r="K2075" s="2">
        <f t="shared" si="360"/>
        <v>27.069743406930467</v>
      </c>
      <c r="L2075" s="2">
        <f t="shared" si="361"/>
        <v>13.161982101670349</v>
      </c>
    </row>
    <row r="2076" spans="1:12" hidden="1" x14ac:dyDescent="0.3">
      <c r="A2076" s="74">
        <v>44990</v>
      </c>
      <c r="B2076" s="78">
        <v>12.0762</v>
      </c>
      <c r="C2076" s="80" t="s">
        <v>38</v>
      </c>
      <c r="D2076" s="78">
        <v>15</v>
      </c>
      <c r="E2076" s="85" t="s">
        <v>38</v>
      </c>
      <c r="F2076" s="78">
        <v>14.93</v>
      </c>
      <c r="G2076" s="80" t="s">
        <v>38</v>
      </c>
      <c r="H2076" s="12">
        <v>30</v>
      </c>
      <c r="I2076" s="1">
        <v>50</v>
      </c>
      <c r="J2076" s="2">
        <f t="shared" si="359"/>
        <v>12.427134999886448</v>
      </c>
      <c r="K2076" s="2">
        <f t="shared" si="360"/>
        <v>27.036029039872002</v>
      </c>
      <c r="L2076" s="2">
        <f t="shared" si="361"/>
        <v>13.156940318940544</v>
      </c>
    </row>
    <row r="2077" spans="1:12" hidden="1" x14ac:dyDescent="0.3">
      <c r="A2077" s="74">
        <v>44991</v>
      </c>
      <c r="B2077" s="78">
        <v>15.860099999999999</v>
      </c>
      <c r="C2077" s="80" t="s">
        <v>38</v>
      </c>
      <c r="D2077" s="78">
        <v>103.96</v>
      </c>
      <c r="E2077" s="85" t="s">
        <v>38</v>
      </c>
      <c r="F2077" s="78">
        <v>16.899999999999999</v>
      </c>
      <c r="G2077" s="80" t="s">
        <v>38</v>
      </c>
      <c r="H2077" s="12">
        <v>30</v>
      </c>
      <c r="I2077" s="1">
        <v>50</v>
      </c>
      <c r="J2077" s="2">
        <f t="shared" si="359"/>
        <v>12.433130005276315</v>
      </c>
      <c r="K2077" s="2">
        <f t="shared" si="360"/>
        <v>27.250301939482384</v>
      </c>
      <c r="L2077" s="2">
        <f t="shared" si="361"/>
        <v>13.173124162951686</v>
      </c>
    </row>
    <row r="2078" spans="1:12" hidden="1" x14ac:dyDescent="0.3">
      <c r="A2078" s="74">
        <v>44992</v>
      </c>
      <c r="B2078" s="78">
        <v>17.674299999999999</v>
      </c>
      <c r="C2078" s="80" t="s">
        <v>38</v>
      </c>
      <c r="D2078" s="78">
        <v>127.74</v>
      </c>
      <c r="E2078" s="85" t="s">
        <v>38</v>
      </c>
      <c r="F2078" s="78">
        <v>21.28</v>
      </c>
      <c r="G2078" s="80" t="s">
        <v>38</v>
      </c>
      <c r="H2078" s="12">
        <v>30</v>
      </c>
      <c r="I2078" s="1">
        <v>50</v>
      </c>
      <c r="J2078" s="2">
        <f t="shared" si="359"/>
        <v>12.44683331106144</v>
      </c>
      <c r="K2078" s="2">
        <f t="shared" si="360"/>
        <v>27.529439989650488</v>
      </c>
      <c r="L2078" s="2">
        <f t="shared" si="361"/>
        <v>13.20565898189319</v>
      </c>
    </row>
    <row r="2079" spans="1:12" hidden="1" x14ac:dyDescent="0.3">
      <c r="A2079" s="74">
        <v>44993</v>
      </c>
      <c r="B2079" s="78">
        <v>16.864000000000001</v>
      </c>
      <c r="C2079" s="80" t="s">
        <v>38</v>
      </c>
      <c r="D2079" s="78">
        <v>62.72</v>
      </c>
      <c r="E2079" s="85" t="s">
        <v>38</v>
      </c>
      <c r="F2079" s="78">
        <v>30.4</v>
      </c>
      <c r="G2079" s="80" t="s">
        <v>38</v>
      </c>
      <c r="H2079" s="12">
        <v>30</v>
      </c>
      <c r="I2079" s="1">
        <v>50</v>
      </c>
      <c r="J2079" s="2">
        <f t="shared" si="359"/>
        <v>12.46946141023499</v>
      </c>
      <c r="K2079" s="2">
        <f t="shared" si="360"/>
        <v>27.626920765302422</v>
      </c>
      <c r="L2079" s="2">
        <f t="shared" si="361"/>
        <v>13.259892965180098</v>
      </c>
    </row>
    <row r="2080" spans="1:12" hidden="1" x14ac:dyDescent="0.3">
      <c r="A2080" s="74">
        <v>44994</v>
      </c>
      <c r="B2080" s="78">
        <v>28.454699999999999</v>
      </c>
      <c r="C2080" s="80" t="s">
        <v>38</v>
      </c>
      <c r="D2080" s="78">
        <v>62.13</v>
      </c>
      <c r="E2080" s="85" t="s">
        <v>38</v>
      </c>
      <c r="F2080" s="78">
        <v>30.44</v>
      </c>
      <c r="G2080" s="80" t="s">
        <v>38</v>
      </c>
      <c r="H2080" s="12">
        <v>30</v>
      </c>
      <c r="I2080" s="1">
        <v>50</v>
      </c>
      <c r="J2080" s="2">
        <f t="shared" si="359"/>
        <v>12.529061134752897</v>
      </c>
      <c r="K2080" s="2">
        <f t="shared" si="360"/>
        <v>27.75840737656743</v>
      </c>
      <c r="L2080" s="2">
        <f t="shared" si="361"/>
        <v>13.313597700556141</v>
      </c>
    </row>
    <row r="2081" spans="1:12" hidden="1" x14ac:dyDescent="0.3">
      <c r="A2081" s="74">
        <v>44995</v>
      </c>
      <c r="B2081" s="78">
        <v>26.6526</v>
      </c>
      <c r="C2081" s="80" t="s">
        <v>38</v>
      </c>
      <c r="D2081" s="78">
        <v>29.97</v>
      </c>
      <c r="E2081" s="85" t="s">
        <v>38</v>
      </c>
      <c r="F2081" s="78">
        <v>26.67</v>
      </c>
      <c r="G2081" s="80" t="s">
        <v>38</v>
      </c>
      <c r="H2081" s="12">
        <v>30</v>
      </c>
      <c r="I2081" s="1">
        <v>50</v>
      </c>
      <c r="J2081" s="2">
        <f t="shared" si="359"/>
        <v>12.562181244945736</v>
      </c>
      <c r="K2081" s="2">
        <f t="shared" si="360"/>
        <v>27.794612362717015</v>
      </c>
      <c r="L2081" s="2">
        <f t="shared" si="361"/>
        <v>13.341230012533856</v>
      </c>
    </row>
    <row r="2082" spans="1:12" hidden="1" x14ac:dyDescent="0.3">
      <c r="A2082" s="74">
        <v>44996</v>
      </c>
      <c r="B2082" s="78">
        <v>18.6952</v>
      </c>
      <c r="C2082" s="80" t="s">
        <v>38</v>
      </c>
      <c r="D2082" s="78">
        <v>21.57</v>
      </c>
      <c r="E2082" s="85" t="s">
        <v>38</v>
      </c>
      <c r="F2082" s="78">
        <v>19.11</v>
      </c>
      <c r="G2082" s="80" t="s">
        <v>38</v>
      </c>
      <c r="H2082" s="12">
        <v>30</v>
      </c>
      <c r="I2082" s="1">
        <v>50</v>
      </c>
      <c r="J2082" s="2">
        <f t="shared" si="359"/>
        <v>12.559453924308533</v>
      </c>
      <c r="K2082" s="2">
        <f t="shared" si="360"/>
        <v>27.737770257453853</v>
      </c>
      <c r="L2082" s="2">
        <f t="shared" si="361"/>
        <v>13.338444497213519</v>
      </c>
    </row>
    <row r="2083" spans="1:12" hidden="1" x14ac:dyDescent="0.3">
      <c r="A2083" s="74">
        <v>44997</v>
      </c>
      <c r="B2083" s="78">
        <v>17.005800000000001</v>
      </c>
      <c r="C2083" s="80" t="s">
        <v>38</v>
      </c>
      <c r="D2083" s="78">
        <v>20.28</v>
      </c>
      <c r="E2083" s="85" t="s">
        <v>38</v>
      </c>
      <c r="F2083" s="78">
        <v>20.3</v>
      </c>
      <c r="G2083" s="80" t="s">
        <v>38</v>
      </c>
      <c r="H2083" s="12">
        <v>30</v>
      </c>
      <c r="I2083" s="1">
        <v>50</v>
      </c>
      <c r="J2083" s="2">
        <f t="shared" si="359"/>
        <v>12.552031885741039</v>
      </c>
      <c r="K2083" s="2">
        <f t="shared" si="360"/>
        <v>27.745332584323659</v>
      </c>
      <c r="L2083" s="2">
        <f t="shared" si="361"/>
        <v>13.358138090528284</v>
      </c>
    </row>
    <row r="2084" spans="1:12" hidden="1" x14ac:dyDescent="0.3">
      <c r="A2084" s="74">
        <v>44998</v>
      </c>
      <c r="B2084" s="78">
        <v>13.209</v>
      </c>
      <c r="C2084" s="80" t="s">
        <v>38</v>
      </c>
      <c r="D2084" s="78">
        <v>11.795909090909092</v>
      </c>
      <c r="E2084" s="85" t="s">
        <v>43</v>
      </c>
      <c r="F2084" s="78">
        <v>20.55</v>
      </c>
      <c r="G2084" s="80" t="s">
        <v>38</v>
      </c>
      <c r="H2084" s="12">
        <v>30</v>
      </c>
      <c r="I2084" s="1">
        <v>50</v>
      </c>
      <c r="J2084" s="2">
        <f t="shared" si="359"/>
        <v>12.551037395382917</v>
      </c>
      <c r="K2084" s="2">
        <f t="shared" si="360"/>
        <v>27.733243689838645</v>
      </c>
      <c r="L2084" s="2">
        <f t="shared" si="361"/>
        <v>13.37861162813274</v>
      </c>
    </row>
    <row r="2085" spans="1:12" hidden="1" x14ac:dyDescent="0.3">
      <c r="A2085" s="74">
        <v>44999</v>
      </c>
      <c r="B2085" s="78">
        <v>14.4109</v>
      </c>
      <c r="C2085" s="80" t="s">
        <v>38</v>
      </c>
      <c r="D2085" s="78">
        <v>14.86</v>
      </c>
      <c r="E2085" s="85" t="s">
        <v>38</v>
      </c>
      <c r="F2085" s="78">
        <v>16.52</v>
      </c>
      <c r="G2085" s="80" t="s">
        <v>38</v>
      </c>
      <c r="H2085" s="12">
        <v>30</v>
      </c>
      <c r="I2085" s="1">
        <v>50</v>
      </c>
      <c r="J2085" s="2">
        <f t="shared" si="359"/>
        <v>12.556521968385669</v>
      </c>
      <c r="K2085" s="2">
        <f t="shared" si="360"/>
        <v>27.700002692608727</v>
      </c>
      <c r="L2085" s="2">
        <f t="shared" si="361"/>
        <v>13.385241154595139</v>
      </c>
    </row>
    <row r="2086" spans="1:12" hidden="1" x14ac:dyDescent="0.3">
      <c r="A2086" s="74">
        <v>45000</v>
      </c>
      <c r="B2086" s="78">
        <v>14.14</v>
      </c>
      <c r="C2086" s="80" t="s">
        <v>38</v>
      </c>
      <c r="D2086" s="78">
        <v>19.3</v>
      </c>
      <c r="E2086" s="85" t="s">
        <v>38</v>
      </c>
      <c r="F2086" s="78">
        <v>16.45</v>
      </c>
      <c r="G2086" s="80" t="s">
        <v>38</v>
      </c>
      <c r="H2086" s="12">
        <v>30</v>
      </c>
      <c r="I2086" s="1">
        <v>50</v>
      </c>
      <c r="J2086" s="2">
        <f t="shared" si="359"/>
        <v>12.548737631510424</v>
      </c>
      <c r="K2086" s="2">
        <f t="shared" si="360"/>
        <v>27.709271918304545</v>
      </c>
      <c r="L2086" s="2">
        <f t="shared" si="361"/>
        <v>13.38510187882912</v>
      </c>
    </row>
    <row r="2087" spans="1:12" hidden="1" x14ac:dyDescent="0.3">
      <c r="A2087" s="74">
        <v>45001</v>
      </c>
      <c r="B2087" s="78">
        <v>15.5204</v>
      </c>
      <c r="C2087" s="80" t="s">
        <v>38</v>
      </c>
      <c r="D2087" s="78">
        <v>27.59</v>
      </c>
      <c r="E2087" s="85" t="s">
        <v>38</v>
      </c>
      <c r="F2087" s="78">
        <v>22.16</v>
      </c>
      <c r="G2087" s="80" t="s">
        <v>38</v>
      </c>
      <c r="H2087" s="12">
        <v>30</v>
      </c>
      <c r="I2087" s="1">
        <v>50</v>
      </c>
      <c r="J2087" s="2">
        <f t="shared" si="359"/>
        <v>12.545598237571031</v>
      </c>
      <c r="K2087" s="2">
        <f t="shared" si="360"/>
        <v>27.724479674537232</v>
      </c>
      <c r="L2087" s="2">
        <f t="shared" si="361"/>
        <v>13.3982773662943</v>
      </c>
    </row>
    <row r="2088" spans="1:12" hidden="1" x14ac:dyDescent="0.3">
      <c r="A2088" s="74">
        <v>45002</v>
      </c>
      <c r="B2088" s="78">
        <v>21.093</v>
      </c>
      <c r="C2088" s="80" t="s">
        <v>38</v>
      </c>
      <c r="D2088" s="78">
        <v>31.05</v>
      </c>
      <c r="E2088" s="85" t="s">
        <v>38</v>
      </c>
      <c r="F2088" s="78">
        <v>24.7</v>
      </c>
      <c r="G2088" s="80" t="s">
        <v>38</v>
      </c>
      <c r="H2088" s="12">
        <v>30</v>
      </c>
      <c r="I2088" s="1">
        <v>50</v>
      </c>
      <c r="J2088" s="2">
        <f t="shared" si="359"/>
        <v>12.552548650794172</v>
      </c>
      <c r="K2088" s="2">
        <f t="shared" si="360"/>
        <v>27.726391031877942</v>
      </c>
      <c r="L2088" s="2">
        <f t="shared" si="361"/>
        <v>13.414182658773409</v>
      </c>
    </row>
    <row r="2089" spans="1:12" hidden="1" x14ac:dyDescent="0.3">
      <c r="A2089" s="74">
        <v>45003</v>
      </c>
      <c r="B2089" s="78">
        <v>23.036100000000001</v>
      </c>
      <c r="C2089" s="80" t="s">
        <v>38</v>
      </c>
      <c r="D2089" s="78">
        <v>25.66</v>
      </c>
      <c r="E2089" s="85" t="s">
        <v>38</v>
      </c>
      <c r="F2089" s="78">
        <v>22.7</v>
      </c>
      <c r="G2089" s="80" t="s">
        <v>38</v>
      </c>
      <c r="H2089" s="12">
        <v>30</v>
      </c>
      <c r="I2089" s="1">
        <v>50</v>
      </c>
      <c r="J2089" s="2">
        <f t="shared" si="359"/>
        <v>12.561959394595826</v>
      </c>
      <c r="K2089" s="2">
        <f t="shared" si="360"/>
        <v>27.76143636051053</v>
      </c>
      <c r="L2089" s="2">
        <f t="shared" si="361"/>
        <v>13.432984887185667</v>
      </c>
    </row>
    <row r="2090" spans="1:12" hidden="1" x14ac:dyDescent="0.3">
      <c r="A2090" s="74">
        <v>45004</v>
      </c>
      <c r="B2090" s="78">
        <v>18.503799999999998</v>
      </c>
      <c r="C2090" s="80" t="s">
        <v>38</v>
      </c>
      <c r="D2090" s="78">
        <v>27.386521739130444</v>
      </c>
      <c r="E2090" s="85" t="s">
        <v>42</v>
      </c>
      <c r="F2090" s="78">
        <v>26.92</v>
      </c>
      <c r="G2090" s="80" t="s">
        <v>38</v>
      </c>
      <c r="H2090" s="12">
        <v>30</v>
      </c>
      <c r="I2090" s="1">
        <v>50</v>
      </c>
      <c r="J2090" s="2">
        <f t="shared" si="359"/>
        <v>12.55340236980244</v>
      </c>
      <c r="K2090" s="2">
        <f t="shared" si="360"/>
        <v>27.778351933195097</v>
      </c>
      <c r="L2090" s="2">
        <f t="shared" si="361"/>
        <v>13.465881823118815</v>
      </c>
    </row>
    <row r="2091" spans="1:12" hidden="1" x14ac:dyDescent="0.3">
      <c r="A2091" s="74">
        <v>45005</v>
      </c>
      <c r="B2091" s="78">
        <v>31.6236</v>
      </c>
      <c r="C2091" s="80" t="s">
        <v>38</v>
      </c>
      <c r="D2091" s="78">
        <v>39.770000000000003</v>
      </c>
      <c r="E2091" s="85" t="s">
        <v>38</v>
      </c>
      <c r="F2091" s="78">
        <v>29.09</v>
      </c>
      <c r="G2091" s="80" t="s">
        <v>38</v>
      </c>
      <c r="H2091" s="12">
        <v>30</v>
      </c>
      <c r="I2091" s="1">
        <v>50</v>
      </c>
      <c r="J2091" s="2">
        <f t="shared" si="359"/>
        <v>12.574569311951198</v>
      </c>
      <c r="K2091" s="2">
        <f t="shared" si="360"/>
        <v>27.809986282225573</v>
      </c>
      <c r="L2091" s="2">
        <f t="shared" si="361"/>
        <v>13.489113020890402</v>
      </c>
    </row>
    <row r="2092" spans="1:12" hidden="1" x14ac:dyDescent="0.3">
      <c r="A2092" s="74">
        <v>45006</v>
      </c>
      <c r="B2092" s="78">
        <v>14.2577</v>
      </c>
      <c r="C2092" s="80" t="s">
        <v>38</v>
      </c>
      <c r="D2092" s="78">
        <v>12.875590551181103</v>
      </c>
      <c r="E2092" s="85" t="s">
        <v>68</v>
      </c>
      <c r="F2092" s="78">
        <v>18.149999999999999</v>
      </c>
      <c r="G2092" s="80" t="s">
        <v>38</v>
      </c>
      <c r="H2092" s="12">
        <v>30</v>
      </c>
      <c r="I2092" s="1">
        <v>50</v>
      </c>
      <c r="J2092" s="2">
        <f t="shared" si="359"/>
        <v>12.556078127378196</v>
      </c>
      <c r="K2092" s="2">
        <f t="shared" si="360"/>
        <v>27.717591796217761</v>
      </c>
      <c r="L2092" s="2">
        <f t="shared" si="361"/>
        <v>13.485993243731626</v>
      </c>
    </row>
    <row r="2093" spans="1:12" hidden="1" x14ac:dyDescent="0.3">
      <c r="A2093" s="74">
        <v>45007</v>
      </c>
      <c r="B2093" s="78">
        <v>16.793399999999998</v>
      </c>
      <c r="C2093" s="80" t="s">
        <v>38</v>
      </c>
      <c r="D2093" s="78">
        <v>14.48</v>
      </c>
      <c r="E2093" s="85" t="s">
        <v>38</v>
      </c>
      <c r="F2093" s="78">
        <v>20.22</v>
      </c>
      <c r="G2093" s="80" t="s">
        <v>38</v>
      </c>
      <c r="H2093" s="12">
        <v>30</v>
      </c>
      <c r="I2093" s="1">
        <v>50</v>
      </c>
      <c r="J2093" s="2">
        <f t="shared" si="359"/>
        <v>12.563635703135771</v>
      </c>
      <c r="K2093" s="2">
        <f t="shared" si="360"/>
        <v>27.563945674334111</v>
      </c>
      <c r="L2093" s="2">
        <f t="shared" si="361"/>
        <v>13.488973745124385</v>
      </c>
    </row>
    <row r="2094" spans="1:12" hidden="1" x14ac:dyDescent="0.3">
      <c r="A2094" s="74">
        <v>45008</v>
      </c>
      <c r="B2094" s="78">
        <v>12.920500000000001</v>
      </c>
      <c r="C2094" s="80" t="s">
        <v>38</v>
      </c>
      <c r="D2094" s="78">
        <v>17.579999999999998</v>
      </c>
      <c r="E2094" s="85" t="s">
        <v>38</v>
      </c>
      <c r="F2094" s="78">
        <v>13.88</v>
      </c>
      <c r="G2094" s="80" t="s">
        <v>38</v>
      </c>
      <c r="H2094" s="12">
        <v>30</v>
      </c>
      <c r="I2094" s="1">
        <v>50</v>
      </c>
      <c r="J2094" s="2">
        <f t="shared" si="359"/>
        <v>12.543086116358914</v>
      </c>
      <c r="K2094" s="2">
        <f t="shared" si="360"/>
        <v>27.536365713907774</v>
      </c>
      <c r="L2094" s="2">
        <f t="shared" si="361"/>
        <v>13.4499486754865</v>
      </c>
    </row>
    <row r="2095" spans="1:12" hidden="1" x14ac:dyDescent="0.3">
      <c r="A2095" s="74">
        <v>45009</v>
      </c>
      <c r="B2095" s="78">
        <v>11.696400000000001</v>
      </c>
      <c r="C2095" s="80" t="s">
        <v>38</v>
      </c>
      <c r="D2095" s="78">
        <v>12.64</v>
      </c>
      <c r="E2095" s="85" t="s">
        <v>38</v>
      </c>
      <c r="F2095" s="78">
        <v>14.33</v>
      </c>
      <c r="G2095" s="80" t="s">
        <v>38</v>
      </c>
      <c r="H2095" s="12">
        <v>30</v>
      </c>
      <c r="I2095" s="1">
        <v>50</v>
      </c>
      <c r="J2095" s="2">
        <f t="shared" si="359"/>
        <v>12.537180882199134</v>
      </c>
      <c r="K2095" s="2">
        <f t="shared" si="360"/>
        <v>27.541724829929869</v>
      </c>
      <c r="L2095" s="2">
        <f t="shared" si="361"/>
        <v>13.463458424790122</v>
      </c>
    </row>
    <row r="2096" spans="1:12" hidden="1" x14ac:dyDescent="0.3">
      <c r="A2096" s="74">
        <v>45010</v>
      </c>
      <c r="B2096" s="78">
        <v>9.1822400000000002</v>
      </c>
      <c r="C2096" s="80" t="s">
        <v>38</v>
      </c>
      <c r="D2096" s="78">
        <v>8.3578260869565195</v>
      </c>
      <c r="E2096" s="85" t="s">
        <v>42</v>
      </c>
      <c r="F2096" s="78">
        <v>10.15</v>
      </c>
      <c r="G2096" s="80" t="s">
        <v>38</v>
      </c>
      <c r="H2096" s="12">
        <v>30</v>
      </c>
      <c r="I2096" s="1">
        <v>50</v>
      </c>
      <c r="J2096" s="2">
        <f t="shared" si="359"/>
        <v>12.525864738948446</v>
      </c>
      <c r="K2096" s="2">
        <f t="shared" si="360"/>
        <v>27.510669100888311</v>
      </c>
      <c r="L2096" s="2">
        <f t="shared" si="361"/>
        <v>13.451062881614632</v>
      </c>
    </row>
    <row r="2097" spans="1:12" hidden="1" x14ac:dyDescent="0.3">
      <c r="A2097" s="74">
        <v>45011</v>
      </c>
      <c r="B2097" s="78">
        <v>14.1584</v>
      </c>
      <c r="C2097" s="80" t="s">
        <v>38</v>
      </c>
      <c r="D2097" s="78">
        <v>11.88</v>
      </c>
      <c r="E2097" s="85" t="s">
        <v>38</v>
      </c>
      <c r="F2097" s="78">
        <v>15.23</v>
      </c>
      <c r="G2097" s="80" t="s">
        <v>38</v>
      </c>
      <c r="H2097" s="12">
        <v>30</v>
      </c>
      <c r="I2097" s="1">
        <v>50</v>
      </c>
      <c r="J2097" s="2">
        <f t="shared" si="359"/>
        <v>12.527981543356161</v>
      </c>
      <c r="K2097" s="2">
        <f t="shared" si="360"/>
        <v>27.514702250059578</v>
      </c>
      <c r="L2097" s="2">
        <f t="shared" si="361"/>
        <v>13.462502871925881</v>
      </c>
    </row>
    <row r="2098" spans="1:12" hidden="1" x14ac:dyDescent="0.3">
      <c r="A2098" s="74">
        <v>45012</v>
      </c>
      <c r="B2098" s="78">
        <v>9.8778199999999998</v>
      </c>
      <c r="C2098" s="80" t="s">
        <v>38</v>
      </c>
      <c r="D2098" s="78">
        <v>12.01</v>
      </c>
      <c r="E2098" s="85" t="s">
        <v>38</v>
      </c>
      <c r="F2098" s="78">
        <v>12.79</v>
      </c>
      <c r="G2098" s="80" t="s">
        <v>38</v>
      </c>
      <c r="H2098" s="12">
        <v>30</v>
      </c>
      <c r="I2098" s="1">
        <v>50</v>
      </c>
      <c r="J2098" s="2">
        <f t="shared" si="359"/>
        <v>12.503815758232191</v>
      </c>
      <c r="K2098" s="2">
        <f t="shared" si="360"/>
        <v>27.516000592601014</v>
      </c>
      <c r="L2098" s="2">
        <f t="shared" si="361"/>
        <v>13.465622649084658</v>
      </c>
    </row>
    <row r="2099" spans="1:12" hidden="1" x14ac:dyDescent="0.3">
      <c r="A2099" s="74">
        <v>45013</v>
      </c>
      <c r="B2099" s="78">
        <v>14.634399999999999</v>
      </c>
      <c r="C2099" s="80" t="s">
        <v>38</v>
      </c>
      <c r="D2099" s="78">
        <v>15.39</v>
      </c>
      <c r="E2099" s="85" t="s">
        <v>38</v>
      </c>
      <c r="F2099" s="78">
        <v>14.73</v>
      </c>
      <c r="G2099" s="80" t="s">
        <v>38</v>
      </c>
      <c r="H2099" s="12">
        <v>30</v>
      </c>
      <c r="I2099" s="1">
        <v>50</v>
      </c>
      <c r="J2099" s="2">
        <f t="shared" si="359"/>
        <v>12.510163967598583</v>
      </c>
      <c r="K2099" s="2">
        <f t="shared" si="360"/>
        <v>27.500807222435267</v>
      </c>
      <c r="L2099" s="2">
        <f t="shared" si="361"/>
        <v>13.468658860783821</v>
      </c>
    </row>
    <row r="2100" spans="1:12" hidden="1" x14ac:dyDescent="0.3">
      <c r="A2100" s="74">
        <v>45014</v>
      </c>
      <c r="B2100" s="78">
        <v>8.3817900000000005</v>
      </c>
      <c r="C2100" s="80" t="s">
        <v>38</v>
      </c>
      <c r="D2100" s="78">
        <v>18.96</v>
      </c>
      <c r="E2100" s="85" t="s">
        <v>38</v>
      </c>
      <c r="F2100" s="78">
        <v>12.6</v>
      </c>
      <c r="G2100" s="80" t="s">
        <v>38</v>
      </c>
      <c r="H2100" s="12">
        <v>30</v>
      </c>
      <c r="I2100" s="1">
        <v>50</v>
      </c>
      <c r="J2100" s="2">
        <f t="shared" si="359"/>
        <v>12.502482948314837</v>
      </c>
      <c r="K2100" s="2">
        <f t="shared" si="360"/>
        <v>27.477278827883101</v>
      </c>
      <c r="L2100" s="2">
        <f t="shared" si="361"/>
        <v>13.474452732650118</v>
      </c>
    </row>
    <row r="2101" spans="1:12" hidden="1" x14ac:dyDescent="0.3">
      <c r="A2101" s="74">
        <v>45015</v>
      </c>
      <c r="B2101" s="78">
        <v>5.3528799999999999</v>
      </c>
      <c r="C2101" s="80" t="s">
        <v>38</v>
      </c>
      <c r="D2101" s="78">
        <v>13.53</v>
      </c>
      <c r="E2101" s="85" t="s">
        <v>38</v>
      </c>
      <c r="F2101" s="78">
        <v>12.804565217391319</v>
      </c>
      <c r="G2101" s="80" t="s">
        <v>42</v>
      </c>
      <c r="H2101" s="12">
        <v>30</v>
      </c>
      <c r="I2101" s="1">
        <v>50</v>
      </c>
      <c r="J2101" s="2">
        <f t="shared" si="359"/>
        <v>12.453014298177102</v>
      </c>
      <c r="K2101" s="2">
        <f t="shared" si="360"/>
        <v>27.471832317322949</v>
      </c>
      <c r="L2101" s="2">
        <f t="shared" si="361"/>
        <v>13.469200825177669</v>
      </c>
    </row>
    <row r="2102" spans="1:12" hidden="1" x14ac:dyDescent="0.3">
      <c r="A2102" s="74">
        <v>45016</v>
      </c>
      <c r="B2102" s="78">
        <v>7.3941699999999999</v>
      </c>
      <c r="C2102" s="80" t="s">
        <v>38</v>
      </c>
      <c r="D2102" s="78">
        <v>13.81</v>
      </c>
      <c r="E2102" s="85" t="s">
        <v>38</v>
      </c>
      <c r="F2102" s="78">
        <v>11.33</v>
      </c>
      <c r="G2102" s="80" t="s">
        <v>38</v>
      </c>
      <c r="H2102" s="12">
        <v>30</v>
      </c>
      <c r="I2102" s="1">
        <v>50</v>
      </c>
      <c r="J2102" s="2">
        <f t="shared" si="359"/>
        <v>12.410601543356163</v>
      </c>
      <c r="K2102" s="2">
        <f t="shared" si="360"/>
        <v>27.468306146524046</v>
      </c>
      <c r="L2102" s="2">
        <f t="shared" si="361"/>
        <v>13.465273248575999</v>
      </c>
    </row>
    <row r="2103" spans="1:12" hidden="1" x14ac:dyDescent="0.3">
      <c r="A2103" s="74">
        <v>45017</v>
      </c>
      <c r="B2103" s="78">
        <v>14.03</v>
      </c>
      <c r="C2103" s="80" t="s">
        <v>38</v>
      </c>
      <c r="D2103" s="78">
        <v>14.09</v>
      </c>
      <c r="E2103" s="85" t="s">
        <v>38</v>
      </c>
      <c r="F2103" s="78">
        <v>13.01</v>
      </c>
      <c r="G2103" s="80" t="s">
        <v>38</v>
      </c>
      <c r="H2103" s="12">
        <v>30</v>
      </c>
      <c r="I2103" s="1">
        <v>50</v>
      </c>
      <c r="J2103" s="2">
        <f t="shared" si="359"/>
        <v>12.398452783025583</v>
      </c>
      <c r="K2103" s="2">
        <f t="shared" si="360"/>
        <v>27.469656008783005</v>
      </c>
      <c r="L2103" s="2">
        <f t="shared" si="361"/>
        <v>13.468086619049537</v>
      </c>
    </row>
    <row r="2104" spans="1:12" hidden="1" x14ac:dyDescent="0.3">
      <c r="A2104" s="74">
        <v>45018</v>
      </c>
      <c r="B2104" s="78">
        <v>11.45</v>
      </c>
      <c r="C2104" s="80" t="s">
        <v>38</v>
      </c>
      <c r="D2104" s="78" t="s">
        <v>33</v>
      </c>
      <c r="E2104" s="85" t="s">
        <v>108</v>
      </c>
      <c r="F2104" s="78">
        <v>15.46</v>
      </c>
      <c r="G2104" s="80" t="s">
        <v>38</v>
      </c>
      <c r="H2104" s="12">
        <v>30</v>
      </c>
      <c r="I2104" s="1">
        <v>50</v>
      </c>
      <c r="J2104" s="2">
        <f t="shared" si="359"/>
        <v>12.404182810573792</v>
      </c>
      <c r="K2104" s="2">
        <f t="shared" si="360"/>
        <v>27.407887102729919</v>
      </c>
      <c r="L2104" s="2">
        <f t="shared" si="361"/>
        <v>13.470844279216669</v>
      </c>
    </row>
    <row r="2105" spans="1:12" hidden="1" x14ac:dyDescent="0.3">
      <c r="A2105" s="74">
        <v>45019</v>
      </c>
      <c r="B2105" s="78">
        <v>7.00621212121212</v>
      </c>
      <c r="C2105" s="80" t="s">
        <v>107</v>
      </c>
      <c r="D2105" s="78" t="s">
        <v>33</v>
      </c>
      <c r="E2105" s="85" t="s">
        <v>109</v>
      </c>
      <c r="F2105" s="78">
        <v>10.843492063492059</v>
      </c>
      <c r="G2105" s="80" t="s">
        <v>68</v>
      </c>
      <c r="H2105" s="12">
        <v>30</v>
      </c>
      <c r="I2105" s="1">
        <v>50</v>
      </c>
      <c r="J2105" s="2">
        <f t="shared" si="359"/>
        <v>12.397726094654265</v>
      </c>
      <c r="K2105" s="2">
        <f t="shared" si="360"/>
        <v>27.293089006061578</v>
      </c>
      <c r="L2105" s="2">
        <f t="shared" si="361"/>
        <v>13.467455677722219</v>
      </c>
    </row>
    <row r="2106" spans="1:12" hidden="1" x14ac:dyDescent="0.3">
      <c r="A2106" s="74">
        <v>45020</v>
      </c>
      <c r="B2106" s="78">
        <v>6.25</v>
      </c>
      <c r="C2106" s="80" t="s">
        <v>38</v>
      </c>
      <c r="D2106" s="78">
        <v>5.17</v>
      </c>
      <c r="E2106" s="85" t="s">
        <v>38</v>
      </c>
      <c r="F2106" s="78">
        <v>4.18</v>
      </c>
      <c r="G2106" s="80" t="s">
        <v>38</v>
      </c>
      <c r="H2106" s="12">
        <v>30</v>
      </c>
      <c r="I2106" s="1">
        <v>50</v>
      </c>
      <c r="J2106" s="2">
        <f t="shared" si="359"/>
        <v>12.3876985464449</v>
      </c>
      <c r="K2106" s="2">
        <f t="shared" si="360"/>
        <v>27.044640252598978</v>
      </c>
      <c r="L2106" s="2">
        <f t="shared" si="361"/>
        <v>13.43628576128768</v>
      </c>
    </row>
    <row r="2107" spans="1:12" hidden="1" x14ac:dyDescent="0.3">
      <c r="A2107" s="74">
        <v>45021</v>
      </c>
      <c r="B2107" s="78">
        <v>14.34</v>
      </c>
      <c r="C2107" s="80" t="s">
        <v>38</v>
      </c>
      <c r="D2107" s="78">
        <v>13.16</v>
      </c>
      <c r="E2107" s="85" t="s">
        <v>38</v>
      </c>
      <c r="F2107" s="78">
        <v>8.57</v>
      </c>
      <c r="G2107" s="80" t="s">
        <v>38</v>
      </c>
      <c r="H2107" s="12">
        <v>30</v>
      </c>
      <c r="I2107" s="1">
        <v>50</v>
      </c>
      <c r="J2107" s="2">
        <f t="shared" si="359"/>
        <v>12.375549786114323</v>
      </c>
      <c r="K2107" s="2">
        <f t="shared" si="360"/>
        <v>26.953670723513099</v>
      </c>
      <c r="L2107" s="2">
        <f t="shared" si="361"/>
        <v>13.398402752931133</v>
      </c>
    </row>
    <row r="2108" spans="1:12" hidden="1" x14ac:dyDescent="0.3">
      <c r="A2108" s="74">
        <v>45022</v>
      </c>
      <c r="B2108" s="78">
        <v>7.46</v>
      </c>
      <c r="C2108" s="80" t="s">
        <v>38</v>
      </c>
      <c r="D2108" s="78">
        <v>7.51</v>
      </c>
      <c r="E2108" s="85" t="s">
        <v>38</v>
      </c>
      <c r="F2108" s="78">
        <v>5.09</v>
      </c>
      <c r="G2108" s="80" t="s">
        <v>38</v>
      </c>
      <c r="H2108" s="12">
        <v>30</v>
      </c>
      <c r="I2108" s="1">
        <v>50</v>
      </c>
      <c r="J2108" s="2">
        <f t="shared" si="359"/>
        <v>12.335963009254817</v>
      </c>
      <c r="K2108" s="2">
        <f t="shared" si="360"/>
        <v>26.90826906146324</v>
      </c>
      <c r="L2108" s="2">
        <f t="shared" si="361"/>
        <v>13.356174340674865</v>
      </c>
    </row>
    <row r="2109" spans="1:12" hidden="1" x14ac:dyDescent="0.3">
      <c r="A2109" s="74">
        <v>45023</v>
      </c>
      <c r="B2109" s="78">
        <v>7.74</v>
      </c>
      <c r="C2109" s="80" t="s">
        <v>38</v>
      </c>
      <c r="D2109" s="78">
        <v>10.3</v>
      </c>
      <c r="E2109" s="85" t="s">
        <v>38</v>
      </c>
      <c r="F2109" s="78">
        <v>6.39</v>
      </c>
      <c r="G2109" s="80" t="s">
        <v>38</v>
      </c>
      <c r="H2109" s="12">
        <v>30</v>
      </c>
      <c r="I2109" s="1">
        <v>50</v>
      </c>
      <c r="J2109" s="2">
        <f t="shared" si="359"/>
        <v>12.319915578424775</v>
      </c>
      <c r="K2109" s="2">
        <f t="shared" si="360"/>
        <v>26.898269061463239</v>
      </c>
      <c r="L2109" s="2">
        <f t="shared" si="361"/>
        <v>13.33680473374203</v>
      </c>
    </row>
    <row r="2110" spans="1:12" hidden="1" x14ac:dyDescent="0.3">
      <c r="A2110" s="74">
        <v>45024</v>
      </c>
      <c r="B2110" s="78">
        <v>10.41</v>
      </c>
      <c r="C2110" s="80" t="s">
        <v>38</v>
      </c>
      <c r="D2110" s="78">
        <v>13.88</v>
      </c>
      <c r="E2110" s="85" t="s">
        <v>38</v>
      </c>
      <c r="F2110" s="78">
        <v>13.77</v>
      </c>
      <c r="G2110" s="80" t="s">
        <v>38</v>
      </c>
      <c r="H2110" s="12">
        <v>30</v>
      </c>
      <c r="I2110" s="1">
        <v>50</v>
      </c>
      <c r="J2110" s="2">
        <f t="shared" si="359"/>
        <v>12.320438994402735</v>
      </c>
      <c r="K2110" s="2">
        <f t="shared" si="360"/>
        <v>26.905055765064343</v>
      </c>
      <c r="L2110" s="2">
        <f t="shared" si="361"/>
        <v>13.338008053926082</v>
      </c>
    </row>
    <row r="2111" spans="1:12" hidden="1" x14ac:dyDescent="0.3">
      <c r="A2111" s="74">
        <v>45025</v>
      </c>
      <c r="B2111" s="78">
        <v>9.4600000000000009</v>
      </c>
      <c r="C2111" s="80" t="s">
        <v>38</v>
      </c>
      <c r="D2111" s="78">
        <v>11.47</v>
      </c>
      <c r="E2111" s="85" t="s">
        <v>38</v>
      </c>
      <c r="F2111" s="78">
        <v>11.42</v>
      </c>
      <c r="G2111" s="80" t="s">
        <v>38</v>
      </c>
      <c r="H2111" s="12">
        <v>30</v>
      </c>
      <c r="I2111" s="1">
        <v>50</v>
      </c>
      <c r="J2111" s="2">
        <f t="shared" si="359"/>
        <v>12.314020261620369</v>
      </c>
      <c r="K2111" s="2">
        <f t="shared" si="360"/>
        <v>26.909820308000636</v>
      </c>
      <c r="L2111" s="2">
        <f t="shared" si="361"/>
        <v>13.332695012225455</v>
      </c>
    </row>
    <row r="2112" spans="1:12" hidden="1" x14ac:dyDescent="0.3">
      <c r="A2112" s="74">
        <v>45026</v>
      </c>
      <c r="B2112" s="78">
        <v>8.26</v>
      </c>
      <c r="C2112" s="80" t="s">
        <v>38</v>
      </c>
      <c r="D2112" s="78">
        <v>13.22</v>
      </c>
      <c r="E2112" s="85" t="s">
        <v>38</v>
      </c>
      <c r="F2112" s="78">
        <v>10.69</v>
      </c>
      <c r="G2112" s="80" t="s">
        <v>38</v>
      </c>
      <c r="H2112" s="12">
        <v>30</v>
      </c>
      <c r="I2112" s="1">
        <v>50</v>
      </c>
      <c r="J2112" s="2">
        <f t="shared" si="359"/>
        <v>12.270356349774641</v>
      </c>
      <c r="K2112" s="2">
        <f t="shared" si="360"/>
        <v>26.901288452044955</v>
      </c>
      <c r="L2112" s="2">
        <f t="shared" si="361"/>
        <v>13.323875942390199</v>
      </c>
    </row>
    <row r="2113" spans="1:12" hidden="1" x14ac:dyDescent="0.3">
      <c r="A2113" s="74">
        <v>45027</v>
      </c>
      <c r="B2113" s="78">
        <v>9.07</v>
      </c>
      <c r="C2113" s="80" t="s">
        <v>38</v>
      </c>
      <c r="D2113" s="78">
        <v>14.12</v>
      </c>
      <c r="E2113" s="85" t="s">
        <v>38</v>
      </c>
      <c r="F2113" s="78">
        <v>12.47</v>
      </c>
      <c r="G2113" s="80" t="s">
        <v>38</v>
      </c>
      <c r="H2113" s="12">
        <v>30</v>
      </c>
      <c r="I2113" s="1">
        <v>50</v>
      </c>
      <c r="J2113" s="2">
        <f t="shared" si="359"/>
        <v>12.259254421399985</v>
      </c>
      <c r="K2113" s="2">
        <f t="shared" si="360"/>
        <v>26.816551609939694</v>
      </c>
      <c r="L2113" s="2">
        <f t="shared" si="361"/>
        <v>13.321517169068679</v>
      </c>
    </row>
    <row r="2114" spans="1:12" hidden="1" x14ac:dyDescent="0.3">
      <c r="A2114" s="74">
        <v>45028</v>
      </c>
      <c r="B2114" s="78">
        <v>8.6300000000000008</v>
      </c>
      <c r="C2114" s="80" t="s">
        <v>38</v>
      </c>
      <c r="D2114" s="78">
        <v>15.02</v>
      </c>
      <c r="E2114" s="85" t="s">
        <v>38</v>
      </c>
      <c r="F2114" s="78">
        <v>9.8699999999999992</v>
      </c>
      <c r="G2114" s="80" t="s">
        <v>38</v>
      </c>
      <c r="H2114" s="12">
        <v>30</v>
      </c>
      <c r="I2114" s="1">
        <v>50</v>
      </c>
      <c r="J2114" s="2">
        <f t="shared" si="359"/>
        <v>12.225507864926154</v>
      </c>
      <c r="K2114" s="2">
        <f t="shared" si="360"/>
        <v>26.806856319080964</v>
      </c>
      <c r="L2114" s="2">
        <f t="shared" si="361"/>
        <v>13.298100478170163</v>
      </c>
    </row>
    <row r="2115" spans="1:12" hidden="1" x14ac:dyDescent="0.3">
      <c r="A2115" s="74">
        <v>45029</v>
      </c>
      <c r="B2115" s="78">
        <v>10.45</v>
      </c>
      <c r="C2115" s="80" t="s">
        <v>38</v>
      </c>
      <c r="D2115" s="78">
        <v>10.86</v>
      </c>
      <c r="E2115" s="85" t="s">
        <v>38</v>
      </c>
      <c r="F2115" s="78">
        <v>9.9700000000000006</v>
      </c>
      <c r="G2115" s="80" t="s">
        <v>38</v>
      </c>
      <c r="H2115" s="12">
        <v>30</v>
      </c>
      <c r="I2115" s="1">
        <v>50</v>
      </c>
      <c r="J2115" s="2">
        <f t="shared" si="359"/>
        <v>12.20468141864516</v>
      </c>
      <c r="K2115" s="2">
        <f t="shared" si="360"/>
        <v>26.798629172266558</v>
      </c>
      <c r="L2115" s="2">
        <f t="shared" si="361"/>
        <v>13.28915020192707</v>
      </c>
    </row>
    <row r="2116" spans="1:12" hidden="1" x14ac:dyDescent="0.3">
      <c r="A2116" s="74">
        <v>45030</v>
      </c>
      <c r="B2116" s="78">
        <v>11.42</v>
      </c>
      <c r="C2116" s="80" t="s">
        <v>38</v>
      </c>
      <c r="D2116" s="78">
        <v>9.9700000000000006</v>
      </c>
      <c r="E2116" s="85" t="s">
        <v>38</v>
      </c>
      <c r="F2116" s="78">
        <v>9.43</v>
      </c>
      <c r="G2116" s="80" t="s">
        <v>38</v>
      </c>
      <c r="H2116" s="12">
        <v>30</v>
      </c>
      <c r="I2116" s="1">
        <v>50</v>
      </c>
      <c r="J2116" s="2">
        <f t="shared" si="359"/>
        <v>12.188648360793916</v>
      </c>
      <c r="K2116" s="2">
        <f t="shared" si="360"/>
        <v>26.790125017141907</v>
      </c>
      <c r="L2116" s="2">
        <f t="shared" si="361"/>
        <v>13.289205450545856</v>
      </c>
    </row>
    <row r="2117" spans="1:12" hidden="1" x14ac:dyDescent="0.3">
      <c r="A2117" s="74">
        <v>45031</v>
      </c>
      <c r="B2117" s="78">
        <v>7.08</v>
      </c>
      <c r="C2117" s="80" t="s">
        <v>38</v>
      </c>
      <c r="D2117" s="78">
        <v>9.01</v>
      </c>
      <c r="E2117" s="85" t="s">
        <v>38</v>
      </c>
      <c r="F2117" s="78">
        <v>7.14</v>
      </c>
      <c r="G2117" s="80" t="s">
        <v>38</v>
      </c>
      <c r="H2117" s="12">
        <v>30</v>
      </c>
      <c r="I2117" s="1">
        <v>50</v>
      </c>
      <c r="J2117" s="2">
        <f t="shared" si="359"/>
        <v>12.170438994402733</v>
      </c>
      <c r="K2117" s="2">
        <f t="shared" si="360"/>
        <v>26.726163798305343</v>
      </c>
      <c r="L2117" s="2">
        <f t="shared" si="361"/>
        <v>13.290310422921547</v>
      </c>
    </row>
    <row r="2118" spans="1:12" hidden="1" x14ac:dyDescent="0.3">
      <c r="A2118" s="74">
        <v>45032</v>
      </c>
      <c r="B2118" s="78">
        <v>15.15</v>
      </c>
      <c r="C2118" s="80" t="s">
        <v>38</v>
      </c>
      <c r="D2118" s="78">
        <v>22.4</v>
      </c>
      <c r="E2118" s="85" t="s">
        <v>38</v>
      </c>
      <c r="F2118" s="78">
        <v>19.23</v>
      </c>
      <c r="G2118" s="80" t="s">
        <v>38</v>
      </c>
      <c r="H2118" s="12">
        <v>30</v>
      </c>
      <c r="I2118" s="1">
        <v>50</v>
      </c>
      <c r="J2118" s="2">
        <f t="shared" si="359"/>
        <v>12.181788856661683</v>
      </c>
      <c r="K2118" s="2">
        <f t="shared" si="360"/>
        <v>26.730651332931373</v>
      </c>
      <c r="L2118" s="2">
        <f t="shared" si="361"/>
        <v>13.320172301374585</v>
      </c>
    </row>
    <row r="2119" spans="1:12" hidden="1" x14ac:dyDescent="0.3">
      <c r="A2119" s="74">
        <v>45033</v>
      </c>
      <c r="B2119" s="78">
        <v>15.92</v>
      </c>
      <c r="C2119" s="80" t="s">
        <v>38</v>
      </c>
      <c r="D2119" s="78">
        <v>17.2</v>
      </c>
      <c r="E2119" s="85" t="s">
        <v>38</v>
      </c>
      <c r="F2119" s="78">
        <v>13.6</v>
      </c>
      <c r="G2119" s="80" t="s">
        <v>38</v>
      </c>
      <c r="H2119" s="12">
        <v>30</v>
      </c>
      <c r="I2119" s="1">
        <v>50</v>
      </c>
      <c r="J2119" s="2">
        <f t="shared" si="359"/>
        <v>12.199199324981244</v>
      </c>
      <c r="K2119" s="2">
        <f t="shared" si="360"/>
        <v>26.705609781684839</v>
      </c>
      <c r="L2119" s="2">
        <f t="shared" si="361"/>
        <v>13.330641914634256</v>
      </c>
    </row>
    <row r="2120" spans="1:12" hidden="1" x14ac:dyDescent="0.3">
      <c r="A2120" s="74">
        <v>45034</v>
      </c>
      <c r="B2120" s="78">
        <v>14.71</v>
      </c>
      <c r="C2120" s="80" t="s">
        <v>38</v>
      </c>
      <c r="D2120" s="78">
        <v>14.86</v>
      </c>
      <c r="E2120" s="85" t="s">
        <v>38</v>
      </c>
      <c r="F2120" s="78">
        <v>14.38</v>
      </c>
      <c r="G2120" s="80" t="s">
        <v>38</v>
      </c>
      <c r="H2120" s="12">
        <v>30</v>
      </c>
      <c r="I2120" s="1">
        <v>50</v>
      </c>
      <c r="J2120" s="2">
        <f t="shared" si="359"/>
        <v>12.209226873190609</v>
      </c>
      <c r="K2120" s="2">
        <f t="shared" si="360"/>
        <v>26.645665183346889</v>
      </c>
      <c r="L2120" s="2">
        <f t="shared" si="361"/>
        <v>13.342161251650827</v>
      </c>
    </row>
    <row r="2121" spans="1:12" hidden="1" x14ac:dyDescent="0.3">
      <c r="A2121" s="74">
        <v>45035</v>
      </c>
      <c r="B2121" s="78">
        <v>16.28</v>
      </c>
      <c r="C2121" s="80" t="s">
        <v>38</v>
      </c>
      <c r="D2121" s="78">
        <v>18.32</v>
      </c>
      <c r="E2121" s="85" t="s">
        <v>38</v>
      </c>
      <c r="F2121" s="78">
        <v>15.52</v>
      </c>
      <c r="G2121" s="80" t="s">
        <v>38</v>
      </c>
      <c r="H2121" s="12">
        <v>30</v>
      </c>
      <c r="I2121" s="1">
        <v>50</v>
      </c>
      <c r="J2121" s="2">
        <f t="shared" si="359"/>
        <v>12.226525896481368</v>
      </c>
      <c r="K2121" s="2">
        <f t="shared" si="360"/>
        <v>26.477668876791025</v>
      </c>
      <c r="L2121" s="2">
        <f t="shared" si="361"/>
        <v>13.344012080380113</v>
      </c>
    </row>
    <row r="2122" spans="1:12" hidden="1" x14ac:dyDescent="0.3">
      <c r="A2122" s="74">
        <v>45036</v>
      </c>
      <c r="B2122" s="78">
        <v>15.29</v>
      </c>
      <c r="C2122" s="80" t="s">
        <v>38</v>
      </c>
      <c r="D2122" s="78">
        <v>13.22</v>
      </c>
      <c r="E2122" s="85" t="s">
        <v>38</v>
      </c>
      <c r="F2122" s="78">
        <v>12.12</v>
      </c>
      <c r="G2122" s="80" t="s">
        <v>38</v>
      </c>
      <c r="H2122" s="12">
        <v>30</v>
      </c>
      <c r="I2122" s="1">
        <v>50</v>
      </c>
      <c r="J2122" s="2">
        <f t="shared" si="359"/>
        <v>12.25535002291315</v>
      </c>
      <c r="K2122" s="2">
        <f t="shared" si="360"/>
        <v>26.376533142719001</v>
      </c>
      <c r="L2122" s="2">
        <f t="shared" si="361"/>
        <v>13.358680588667404</v>
      </c>
    </row>
    <row r="2123" spans="1:12" hidden="1" x14ac:dyDescent="0.3">
      <c r="A2123" s="74">
        <v>45037</v>
      </c>
      <c r="B2123" s="78">
        <v>14.71</v>
      </c>
      <c r="C2123" s="80" t="s">
        <v>38</v>
      </c>
      <c r="D2123" s="78">
        <v>13.96</v>
      </c>
      <c r="E2123" s="85" t="s">
        <v>38</v>
      </c>
      <c r="F2123" s="78">
        <v>14.07</v>
      </c>
      <c r="G2123" s="80" t="s">
        <v>38</v>
      </c>
      <c r="H2123" s="12">
        <v>30</v>
      </c>
      <c r="I2123" s="1">
        <v>50</v>
      </c>
      <c r="J2123" s="2">
        <f t="shared" si="359"/>
        <v>12.271650178620417</v>
      </c>
      <c r="K2123" s="2">
        <f t="shared" si="360"/>
        <v>26.332073308923984</v>
      </c>
      <c r="L2123" s="2">
        <f t="shared" si="361"/>
        <v>13.36633252236906</v>
      </c>
    </row>
    <row r="2124" spans="1:12" hidden="1" x14ac:dyDescent="0.3">
      <c r="A2124" s="74">
        <v>45038</v>
      </c>
      <c r="B2124" s="78">
        <v>15.47</v>
      </c>
      <c r="C2124" s="80" t="s">
        <v>38</v>
      </c>
      <c r="D2124" s="78">
        <v>12.27</v>
      </c>
      <c r="E2124" s="85" t="s">
        <v>38</v>
      </c>
      <c r="F2124" s="78">
        <v>12.38</v>
      </c>
      <c r="G2124" s="80" t="s">
        <v>38</v>
      </c>
      <c r="H2124" s="12">
        <v>30</v>
      </c>
      <c r="I2124" s="1">
        <v>50</v>
      </c>
      <c r="J2124" s="2">
        <f t="shared" si="359"/>
        <v>12.27754549542483</v>
      </c>
      <c r="K2124" s="2">
        <f t="shared" si="360"/>
        <v>26.341740898951688</v>
      </c>
      <c r="L2124" s="2">
        <f t="shared" si="361"/>
        <v>13.370862909109393</v>
      </c>
    </row>
    <row r="2125" spans="1:12" hidden="1" x14ac:dyDescent="0.3">
      <c r="A2125" s="74">
        <v>45039</v>
      </c>
      <c r="B2125" s="78">
        <v>9.4600000000000009</v>
      </c>
      <c r="C2125" s="80" t="s">
        <v>38</v>
      </c>
      <c r="D2125" s="78">
        <v>9.57</v>
      </c>
      <c r="E2125" s="85" t="s">
        <v>38</v>
      </c>
      <c r="F2125" s="78">
        <v>10.46</v>
      </c>
      <c r="G2125" s="80" t="s">
        <v>38</v>
      </c>
      <c r="H2125" s="12">
        <v>30</v>
      </c>
      <c r="I2125" s="1">
        <v>50</v>
      </c>
      <c r="J2125" s="2">
        <f t="shared" si="359"/>
        <v>12.269804985822015</v>
      </c>
      <c r="K2125" s="2">
        <f t="shared" si="360"/>
        <v>26.327336466818725</v>
      </c>
      <c r="L2125" s="2">
        <f t="shared" si="361"/>
        <v>13.36519992568398</v>
      </c>
    </row>
    <row r="2126" spans="1:12" hidden="1" x14ac:dyDescent="0.3">
      <c r="A2126" s="74">
        <v>45040</v>
      </c>
      <c r="B2126" s="78">
        <v>14.19</v>
      </c>
      <c r="C2126" s="80" t="s">
        <v>38</v>
      </c>
      <c r="D2126" s="78">
        <v>10.25</v>
      </c>
      <c r="E2126" s="85" t="s">
        <v>38</v>
      </c>
      <c r="F2126" s="78">
        <v>12.78</v>
      </c>
      <c r="G2126" s="80" t="s">
        <v>38</v>
      </c>
      <c r="H2126" s="12">
        <v>30</v>
      </c>
      <c r="I2126" s="1">
        <v>50</v>
      </c>
      <c r="J2126" s="2">
        <f t="shared" si="359"/>
        <v>12.282590461216182</v>
      </c>
      <c r="K2126" s="2">
        <f t="shared" si="360"/>
        <v>26.337364167649749</v>
      </c>
      <c r="L2126" s="2">
        <f t="shared" si="361"/>
        <v>13.374785561043094</v>
      </c>
    </row>
    <row r="2127" spans="1:12" hidden="1" x14ac:dyDescent="0.3">
      <c r="A2127" s="74">
        <v>45041</v>
      </c>
      <c r="B2127" s="78">
        <v>11.13</v>
      </c>
      <c r="C2127" s="80" t="s">
        <v>38</v>
      </c>
      <c r="D2127" s="78">
        <v>19.899999999999999</v>
      </c>
      <c r="E2127" s="85" t="s">
        <v>38</v>
      </c>
      <c r="F2127" s="78">
        <v>14.55</v>
      </c>
      <c r="G2127" s="80" t="s">
        <v>38</v>
      </c>
      <c r="H2127" s="12">
        <v>30</v>
      </c>
      <c r="I2127" s="1">
        <v>50</v>
      </c>
      <c r="J2127" s="2">
        <f t="shared" si="359"/>
        <v>12.280209906987803</v>
      </c>
      <c r="K2127" s="2">
        <f t="shared" si="360"/>
        <v>26.365286605322876</v>
      </c>
      <c r="L2127" s="2">
        <f t="shared" si="361"/>
        <v>13.392382246125969</v>
      </c>
    </row>
    <row r="2128" spans="1:12" hidden="1" x14ac:dyDescent="0.3">
      <c r="A2128" s="74">
        <v>45042</v>
      </c>
      <c r="B2128" s="78">
        <v>10.36</v>
      </c>
      <c r="C2128" s="80" t="s">
        <v>38</v>
      </c>
      <c r="D2128" s="78">
        <v>11.65</v>
      </c>
      <c r="E2128" s="85" t="s">
        <v>38</v>
      </c>
      <c r="F2128" s="78">
        <v>8.5</v>
      </c>
      <c r="G2128" s="80" t="s">
        <v>38</v>
      </c>
      <c r="H2128" s="12">
        <v>30</v>
      </c>
      <c r="I2128" s="1">
        <v>50</v>
      </c>
      <c r="J2128" s="2">
        <f t="shared" si="359"/>
        <v>12.284455009711165</v>
      </c>
      <c r="K2128" s="2">
        <f t="shared" si="360"/>
        <v>26.124455580392119</v>
      </c>
      <c r="L2128" s="2">
        <f t="shared" si="361"/>
        <v>13.383846334523758</v>
      </c>
    </row>
    <row r="2129" spans="1:12" hidden="1" x14ac:dyDescent="0.3">
      <c r="A2129" s="74">
        <v>45043</v>
      </c>
      <c r="B2129" s="78">
        <v>10.86</v>
      </c>
      <c r="C2129" s="80" t="s">
        <v>38</v>
      </c>
      <c r="D2129" s="78">
        <v>16.032173913043469</v>
      </c>
      <c r="E2129" s="85" t="s">
        <v>50</v>
      </c>
      <c r="F2129" s="78">
        <v>9.31</v>
      </c>
      <c r="G2129" s="80" t="s">
        <v>38</v>
      </c>
      <c r="H2129" s="12">
        <v>30</v>
      </c>
      <c r="I2129" s="1">
        <v>50</v>
      </c>
      <c r="J2129" s="2">
        <f t="shared" si="359"/>
        <v>12.281931283437439</v>
      </c>
      <c r="K2129" s="2">
        <f t="shared" si="360"/>
        <v>26.135985148018278</v>
      </c>
      <c r="L2129" s="2">
        <f t="shared" si="361"/>
        <v>13.372934732313814</v>
      </c>
    </row>
    <row r="2130" spans="1:12" hidden="1" x14ac:dyDescent="0.3">
      <c r="A2130" s="74">
        <v>45044</v>
      </c>
      <c r="B2130" s="78">
        <v>11.16</v>
      </c>
      <c r="C2130" s="80" t="s">
        <v>38</v>
      </c>
      <c r="D2130" s="78">
        <v>20.04</v>
      </c>
      <c r="E2130" s="85" t="s">
        <v>38</v>
      </c>
      <c r="F2130" s="78">
        <v>13.63</v>
      </c>
      <c r="G2130" s="80" t="s">
        <v>38</v>
      </c>
      <c r="H2130" s="12">
        <v>30</v>
      </c>
      <c r="I2130" s="1">
        <v>50</v>
      </c>
      <c r="J2130" s="2">
        <f t="shared" si="359"/>
        <v>12.265914799920955</v>
      </c>
      <c r="K2130" s="2">
        <f t="shared" si="360"/>
        <v>26.115458832228803</v>
      </c>
      <c r="L2130" s="2">
        <f t="shared" si="361"/>
        <v>13.365199925683982</v>
      </c>
    </row>
    <row r="2131" spans="1:12" hidden="1" x14ac:dyDescent="0.3">
      <c r="A2131" s="74">
        <v>45045</v>
      </c>
      <c r="B2131" s="78">
        <v>13.32</v>
      </c>
      <c r="C2131" s="80" t="s">
        <v>38</v>
      </c>
      <c r="D2131" s="78" t="s">
        <v>33</v>
      </c>
      <c r="E2131" s="85" t="s">
        <v>108</v>
      </c>
      <c r="F2131" s="78">
        <v>16.690000000000001</v>
      </c>
      <c r="G2131" s="80" t="s">
        <v>38</v>
      </c>
      <c r="H2131" s="12">
        <v>30</v>
      </c>
      <c r="I2131" s="1">
        <v>50</v>
      </c>
      <c r="J2131" s="2">
        <f t="shared" si="359"/>
        <v>12.26894801670417</v>
      </c>
      <c r="K2131" s="2">
        <f t="shared" si="360"/>
        <v>26.02164066231833</v>
      </c>
      <c r="L2131" s="2">
        <f t="shared" si="361"/>
        <v>13.37467506380553</v>
      </c>
    </row>
    <row r="2132" spans="1:12" hidden="1" x14ac:dyDescent="0.3">
      <c r="A2132" s="74">
        <v>45046</v>
      </c>
      <c r="B2132" s="78">
        <v>4.7</v>
      </c>
      <c r="C2132" s="80" t="s">
        <v>38</v>
      </c>
      <c r="D2132" s="78" t="s">
        <v>33</v>
      </c>
      <c r="E2132" s="85" t="s">
        <v>108</v>
      </c>
      <c r="F2132" s="78">
        <v>6.46</v>
      </c>
      <c r="G2132" s="80" t="s">
        <v>38</v>
      </c>
      <c r="H2132" s="12">
        <v>30</v>
      </c>
      <c r="I2132" s="1">
        <v>50</v>
      </c>
      <c r="J2132" s="2">
        <f t="shared" si="359"/>
        <v>12.260036452078321</v>
      </c>
      <c r="K2132" s="2">
        <f t="shared" si="360"/>
        <v>25.895316057163107</v>
      </c>
      <c r="L2132" s="2">
        <f t="shared" si="361"/>
        <v>13.363183351098346</v>
      </c>
    </row>
    <row r="2133" spans="1:12" hidden="1" x14ac:dyDescent="0.3">
      <c r="A2133" s="74">
        <v>45047</v>
      </c>
      <c r="B2133" s="78">
        <v>6.79</v>
      </c>
      <c r="C2133" s="80" t="s">
        <v>38</v>
      </c>
      <c r="D2133" s="78" t="s">
        <v>33</v>
      </c>
      <c r="E2133" s="85" t="s">
        <v>108</v>
      </c>
      <c r="F2133" s="78">
        <v>8.93</v>
      </c>
      <c r="G2133" s="80" t="s">
        <v>38</v>
      </c>
      <c r="H2133" s="12">
        <v>30</v>
      </c>
      <c r="I2133" s="1">
        <v>50</v>
      </c>
      <c r="J2133" s="2">
        <f t="shared" si="359"/>
        <v>12.248789199331068</v>
      </c>
      <c r="K2133" s="2">
        <f t="shared" si="360"/>
        <v>25.898906325479203</v>
      </c>
      <c r="L2133" s="2">
        <f t="shared" si="361"/>
        <v>13.359371196402213</v>
      </c>
    </row>
    <row r="2134" spans="1:12" hidden="1" x14ac:dyDescent="0.3">
      <c r="A2134" s="74">
        <v>45048</v>
      </c>
      <c r="B2134" s="78">
        <v>7.94</v>
      </c>
      <c r="C2134" s="80" t="s">
        <v>38</v>
      </c>
      <c r="D2134" s="78" t="s">
        <v>33</v>
      </c>
      <c r="E2134" s="85" t="s">
        <v>108</v>
      </c>
      <c r="F2134" s="78">
        <v>11.9</v>
      </c>
      <c r="G2134" s="80" t="s">
        <v>38</v>
      </c>
      <c r="H2134" s="12">
        <v>30</v>
      </c>
      <c r="I2134" s="1">
        <v>50</v>
      </c>
      <c r="J2134" s="2">
        <f t="shared" si="359"/>
        <v>12.236984297415091</v>
      </c>
      <c r="K2134" s="2">
        <f t="shared" si="360"/>
        <v>25.864449480452532</v>
      </c>
      <c r="L2134" s="2">
        <f t="shared" si="361"/>
        <v>13.355835284800001</v>
      </c>
    </row>
    <row r="2135" spans="1:12" hidden="1" x14ac:dyDescent="0.3">
      <c r="A2135" s="74">
        <v>45049</v>
      </c>
      <c r="B2135" s="78">
        <v>7.94</v>
      </c>
      <c r="C2135" s="80" t="s">
        <v>38</v>
      </c>
      <c r="D2135" s="78">
        <v>14.14</v>
      </c>
      <c r="E2135" s="85" t="s">
        <v>38</v>
      </c>
      <c r="F2135" s="78">
        <v>14.13</v>
      </c>
      <c r="G2135" s="80" t="s">
        <v>38</v>
      </c>
      <c r="H2135" s="12">
        <v>30</v>
      </c>
      <c r="I2135" s="1">
        <v>50</v>
      </c>
      <c r="J2135" s="2">
        <f t="shared" si="359"/>
        <v>12.23114868097673</v>
      </c>
      <c r="K2135" s="2">
        <f t="shared" si="360"/>
        <v>25.784337435634605</v>
      </c>
      <c r="L2135" s="2">
        <f t="shared" si="361"/>
        <v>13.369592190877352</v>
      </c>
    </row>
    <row r="2136" spans="1:12" hidden="1" x14ac:dyDescent="0.3">
      <c r="A2136" s="74">
        <v>45050</v>
      </c>
      <c r="B2136" s="78">
        <v>19.38</v>
      </c>
      <c r="C2136" s="80" t="s">
        <v>38</v>
      </c>
      <c r="D2136" s="78">
        <v>27.72</v>
      </c>
      <c r="E2136" s="85" t="s">
        <v>38</v>
      </c>
      <c r="F2136" s="78">
        <v>21.29</v>
      </c>
      <c r="G2136" s="80" t="s">
        <v>38</v>
      </c>
      <c r="H2136" s="12">
        <v>30</v>
      </c>
      <c r="I2136" s="1">
        <v>50</v>
      </c>
      <c r="J2136" s="2">
        <f t="shared" ref="J2136:J2199" si="362">AVERAGE(B1772:B2136)</f>
        <v>12.260984297415087</v>
      </c>
      <c r="K2136" s="2">
        <f t="shared" ref="K2136:K2199" si="363">AVERAGE(D1772:D2136)</f>
        <v>25.690583934234045</v>
      </c>
      <c r="L2136" s="2">
        <f t="shared" ref="L2136:L2199" si="364">AVERAGE(F1772:F2136)</f>
        <v>13.39674688700995</v>
      </c>
    </row>
    <row r="2137" spans="1:12" hidden="1" x14ac:dyDescent="0.3">
      <c r="A2137" s="74">
        <v>45051</v>
      </c>
      <c r="B2137" s="78">
        <v>15.42</v>
      </c>
      <c r="C2137" s="80" t="s">
        <v>38</v>
      </c>
      <c r="D2137" s="78">
        <v>21.97</v>
      </c>
      <c r="E2137" s="85" t="s">
        <v>38</v>
      </c>
      <c r="F2137" s="78">
        <v>13.85</v>
      </c>
      <c r="G2137" s="80" t="s">
        <v>38</v>
      </c>
      <c r="H2137" s="12">
        <v>30</v>
      </c>
      <c r="I2137" s="1">
        <v>50</v>
      </c>
      <c r="J2137" s="2">
        <f t="shared" si="362"/>
        <v>12.279108237402044</v>
      </c>
      <c r="K2137" s="2">
        <f t="shared" si="363"/>
        <v>25.617054522469335</v>
      </c>
      <c r="L2137" s="2">
        <f t="shared" si="364"/>
        <v>13.400282798612158</v>
      </c>
    </row>
    <row r="2138" spans="1:12" hidden="1" x14ac:dyDescent="0.3">
      <c r="A2138" s="74">
        <v>45052</v>
      </c>
      <c r="B2138" s="78">
        <v>13.14</v>
      </c>
      <c r="C2138" s="80" t="s">
        <v>38</v>
      </c>
      <c r="D2138" s="78">
        <v>15.68</v>
      </c>
      <c r="E2138" s="85" t="s">
        <v>38</v>
      </c>
      <c r="F2138" s="78">
        <v>13.91</v>
      </c>
      <c r="G2138" s="80" t="s">
        <v>38</v>
      </c>
      <c r="H2138" s="12">
        <v>30</v>
      </c>
      <c r="I2138" s="1">
        <v>50</v>
      </c>
      <c r="J2138" s="2">
        <f t="shared" si="362"/>
        <v>12.292505497676016</v>
      </c>
      <c r="K2138" s="2">
        <f t="shared" si="363"/>
        <v>25.4992674076234</v>
      </c>
      <c r="L2138" s="2">
        <f t="shared" si="364"/>
        <v>13.399813185352492</v>
      </c>
    </row>
    <row r="2139" spans="1:12" hidden="1" x14ac:dyDescent="0.3">
      <c r="A2139" s="74">
        <v>45053</v>
      </c>
      <c r="B2139" s="78">
        <v>9.2899999999999991</v>
      </c>
      <c r="C2139" s="80" t="s">
        <v>38</v>
      </c>
      <c r="D2139" s="78">
        <v>15.39</v>
      </c>
      <c r="E2139" s="85" t="s">
        <v>38</v>
      </c>
      <c r="F2139" s="78">
        <v>14.51</v>
      </c>
      <c r="G2139" s="80" t="s">
        <v>38</v>
      </c>
      <c r="H2139" s="12">
        <v>30</v>
      </c>
      <c r="I2139" s="1">
        <v>50</v>
      </c>
      <c r="J2139" s="2">
        <f t="shared" si="362"/>
        <v>12.30049954174987</v>
      </c>
      <c r="K2139" s="2">
        <f t="shared" si="363"/>
        <v>25.349015306783066</v>
      </c>
      <c r="L2139" s="2">
        <f t="shared" si="364"/>
        <v>13.416829759938127</v>
      </c>
    </row>
    <row r="2140" spans="1:12" hidden="1" x14ac:dyDescent="0.3">
      <c r="A2140" s="74">
        <v>45054</v>
      </c>
      <c r="B2140" s="78">
        <v>7.16</v>
      </c>
      <c r="C2140" s="80" t="s">
        <v>38</v>
      </c>
      <c r="D2140" s="78">
        <v>14.73</v>
      </c>
      <c r="E2140" s="85" t="s">
        <v>38</v>
      </c>
      <c r="F2140" s="78">
        <v>10.31</v>
      </c>
      <c r="G2140" s="80" t="s">
        <v>38</v>
      </c>
      <c r="H2140" s="12">
        <v>30</v>
      </c>
      <c r="I2140" s="1">
        <v>50</v>
      </c>
      <c r="J2140" s="2">
        <f t="shared" si="362"/>
        <v>12.297135634662316</v>
      </c>
      <c r="K2140" s="2">
        <f t="shared" si="363"/>
        <v>25.281536315186429</v>
      </c>
      <c r="L2140" s="2">
        <f t="shared" si="364"/>
        <v>13.418735837286196</v>
      </c>
    </row>
    <row r="2141" spans="1:12" hidden="1" x14ac:dyDescent="0.3">
      <c r="A2141" s="74">
        <v>45055</v>
      </c>
      <c r="B2141" s="78">
        <v>10.01</v>
      </c>
      <c r="C2141" s="80" t="s">
        <v>38</v>
      </c>
      <c r="D2141" s="78">
        <v>12.07</v>
      </c>
      <c r="E2141" s="85" t="s">
        <v>38</v>
      </c>
      <c r="F2141" s="78">
        <v>11.46</v>
      </c>
      <c r="G2141" s="80" t="s">
        <v>38</v>
      </c>
      <c r="H2141" s="12">
        <v>30</v>
      </c>
      <c r="I2141" s="1">
        <v>50</v>
      </c>
      <c r="J2141" s="2">
        <f t="shared" si="362"/>
        <v>12.278149333292456</v>
      </c>
      <c r="K2141" s="2">
        <f t="shared" si="363"/>
        <v>25.204813626110788</v>
      </c>
      <c r="L2141" s="2">
        <f t="shared" si="364"/>
        <v>13.400089428446416</v>
      </c>
    </row>
    <row r="2142" spans="1:12" hidden="1" x14ac:dyDescent="0.3">
      <c r="A2142" s="74">
        <v>45056</v>
      </c>
      <c r="B2142" s="78">
        <v>11.78</v>
      </c>
      <c r="C2142" s="80" t="s">
        <v>38</v>
      </c>
      <c r="D2142" s="78">
        <v>15.53</v>
      </c>
      <c r="E2142" s="85" t="s">
        <v>38</v>
      </c>
      <c r="F2142" s="78">
        <v>11.85</v>
      </c>
      <c r="G2142" s="80" t="s">
        <v>38</v>
      </c>
      <c r="H2142" s="12">
        <v>30</v>
      </c>
      <c r="I2142" s="1">
        <v>50</v>
      </c>
      <c r="J2142" s="2">
        <f t="shared" si="362"/>
        <v>12.278012346991083</v>
      </c>
      <c r="K2142" s="2">
        <f t="shared" si="363"/>
        <v>25.212852841797062</v>
      </c>
      <c r="L2142" s="2">
        <f t="shared" si="364"/>
        <v>13.387133627341445</v>
      </c>
    </row>
    <row r="2143" spans="1:12" hidden="1" x14ac:dyDescent="0.3">
      <c r="A2143" s="74">
        <v>45057</v>
      </c>
      <c r="B2143" s="78">
        <v>11.741984126984121</v>
      </c>
      <c r="C2143" s="80" t="s">
        <v>39</v>
      </c>
      <c r="D2143" s="78">
        <v>21.763333333333328</v>
      </c>
      <c r="E2143" s="85" t="s">
        <v>39</v>
      </c>
      <c r="F2143" s="78">
        <v>13.183712121212119</v>
      </c>
      <c r="G2143" s="80" t="s">
        <v>44</v>
      </c>
      <c r="H2143" s="12">
        <v>30</v>
      </c>
      <c r="I2143" s="1">
        <v>50</v>
      </c>
      <c r="J2143" s="2">
        <f t="shared" si="362"/>
        <v>12.275716413092409</v>
      </c>
      <c r="K2143" s="2">
        <f t="shared" si="363"/>
        <v>25.236951814719568</v>
      </c>
      <c r="L2143" s="2">
        <f t="shared" si="364"/>
        <v>13.376784765797831</v>
      </c>
    </row>
    <row r="2144" spans="1:12" hidden="1" x14ac:dyDescent="0.3">
      <c r="A2144" s="74">
        <v>45058</v>
      </c>
      <c r="B2144" s="78">
        <v>12.88</v>
      </c>
      <c r="C2144" s="80" t="s">
        <v>38</v>
      </c>
      <c r="D2144" s="78">
        <v>17.440000000000001</v>
      </c>
      <c r="E2144" s="85" t="s">
        <v>38</v>
      </c>
      <c r="F2144" s="78">
        <v>13.72</v>
      </c>
      <c r="G2144" s="80" t="s">
        <v>38</v>
      </c>
      <c r="H2144" s="12">
        <v>30</v>
      </c>
      <c r="I2144" s="1">
        <v>50</v>
      </c>
      <c r="J2144" s="2">
        <f t="shared" si="362"/>
        <v>12.281553334162208</v>
      </c>
      <c r="K2144" s="2">
        <f t="shared" si="363"/>
        <v>25.253231659991009</v>
      </c>
      <c r="L2144" s="2">
        <f t="shared" si="364"/>
        <v>13.376986028623403</v>
      </c>
    </row>
    <row r="2145" spans="1:12" hidden="1" x14ac:dyDescent="0.3">
      <c r="A2145" s="74">
        <v>45059</v>
      </c>
      <c r="B2145" s="78">
        <v>16.149999999999999</v>
      </c>
      <c r="C2145" s="80" t="s">
        <v>38</v>
      </c>
      <c r="D2145" s="78">
        <v>21.8</v>
      </c>
      <c r="E2145" s="85" t="s">
        <v>38</v>
      </c>
      <c r="F2145" s="78">
        <v>17.5</v>
      </c>
      <c r="G2145" s="80" t="s">
        <v>38</v>
      </c>
      <c r="H2145" s="12">
        <v>30</v>
      </c>
      <c r="I2145" s="1">
        <v>50</v>
      </c>
      <c r="J2145" s="2">
        <f t="shared" si="362"/>
        <v>12.295882101285494</v>
      </c>
      <c r="K2145" s="2">
        <f t="shared" si="363"/>
        <v>25.293605142717432</v>
      </c>
      <c r="L2145" s="2">
        <f t="shared" si="364"/>
        <v>13.398753984424509</v>
      </c>
    </row>
    <row r="2146" spans="1:12" hidden="1" x14ac:dyDescent="0.3">
      <c r="A2146" s="74">
        <v>45060</v>
      </c>
      <c r="B2146" s="78">
        <v>12.08</v>
      </c>
      <c r="C2146" s="80" t="s">
        <v>38</v>
      </c>
      <c r="D2146" s="78">
        <v>12.17</v>
      </c>
      <c r="E2146" s="85" t="s">
        <v>38</v>
      </c>
      <c r="F2146" s="78">
        <v>14.66</v>
      </c>
      <c r="G2146" s="80" t="s">
        <v>38</v>
      </c>
      <c r="H2146" s="12">
        <v>30</v>
      </c>
      <c r="I2146" s="1">
        <v>50</v>
      </c>
      <c r="J2146" s="2">
        <f t="shared" si="362"/>
        <v>12.30012867662796</v>
      </c>
      <c r="K2146" s="2">
        <f t="shared" si="363"/>
        <v>25.279487495658611</v>
      </c>
      <c r="L2146" s="2">
        <f t="shared" si="364"/>
        <v>13.409002603209039</v>
      </c>
    </row>
    <row r="2147" spans="1:12" hidden="1" x14ac:dyDescent="0.3">
      <c r="A2147" s="74">
        <v>45061</v>
      </c>
      <c r="B2147" s="78">
        <v>7.35</v>
      </c>
      <c r="C2147" s="80" t="s">
        <v>38</v>
      </c>
      <c r="D2147" s="78">
        <v>11.46</v>
      </c>
      <c r="E2147" s="85" t="s">
        <v>38</v>
      </c>
      <c r="F2147" s="78">
        <v>9.9700000000000006</v>
      </c>
      <c r="G2147" s="80" t="s">
        <v>38</v>
      </c>
      <c r="H2147" s="12">
        <v>30</v>
      </c>
      <c r="I2147" s="1">
        <v>50</v>
      </c>
      <c r="J2147" s="2">
        <f t="shared" si="362"/>
        <v>12.291248390743508</v>
      </c>
      <c r="K2147" s="2">
        <f t="shared" si="363"/>
        <v>25.190756912516264</v>
      </c>
      <c r="L2147" s="2">
        <f t="shared" si="364"/>
        <v>13.392096525860969</v>
      </c>
    </row>
    <row r="2148" spans="1:12" hidden="1" x14ac:dyDescent="0.3">
      <c r="A2148" s="74">
        <v>45062</v>
      </c>
      <c r="B2148" s="78">
        <v>13.14</v>
      </c>
      <c r="C2148" s="80" t="s">
        <v>38</v>
      </c>
      <c r="D2148" s="78">
        <v>17.39</v>
      </c>
      <c r="E2148" s="85" t="s">
        <v>38</v>
      </c>
      <c r="F2148" s="78">
        <v>17.3</v>
      </c>
      <c r="G2148" s="80" t="s">
        <v>38</v>
      </c>
      <c r="H2148" s="12">
        <v>30</v>
      </c>
      <c r="I2148" s="1">
        <v>50</v>
      </c>
      <c r="J2148" s="2">
        <f t="shared" si="362"/>
        <v>12.309220993483235</v>
      </c>
      <c r="K2148" s="2">
        <f t="shared" si="363"/>
        <v>24.981824006020332</v>
      </c>
      <c r="L2148" s="2">
        <f t="shared" si="364"/>
        <v>13.40146116674495</v>
      </c>
    </row>
    <row r="2149" spans="1:12" hidden="1" x14ac:dyDescent="0.3">
      <c r="A2149" s="74">
        <v>45063</v>
      </c>
      <c r="B2149" s="78">
        <v>16.41</v>
      </c>
      <c r="C2149" s="80" t="s">
        <v>38</v>
      </c>
      <c r="D2149" s="78">
        <v>13.34</v>
      </c>
      <c r="E2149" s="85" t="s">
        <v>38</v>
      </c>
      <c r="F2149" s="78">
        <v>13.77</v>
      </c>
      <c r="G2149" s="80" t="s">
        <v>38</v>
      </c>
      <c r="H2149" s="12">
        <v>30</v>
      </c>
      <c r="I2149" s="1">
        <v>50</v>
      </c>
      <c r="J2149" s="2">
        <f t="shared" si="362"/>
        <v>12.331878527729808</v>
      </c>
      <c r="K2149" s="2">
        <f t="shared" si="363"/>
        <v>24.608490672687008</v>
      </c>
      <c r="L2149" s="2">
        <f t="shared" si="364"/>
        <v>13.401903155695228</v>
      </c>
    </row>
    <row r="2150" spans="1:12" hidden="1" x14ac:dyDescent="0.3">
      <c r="A2150" s="74">
        <v>45064</v>
      </c>
      <c r="B2150" s="78">
        <v>9.74</v>
      </c>
      <c r="C2150" s="80" t="s">
        <v>38</v>
      </c>
      <c r="D2150" s="78">
        <v>10.210000000000001</v>
      </c>
      <c r="E2150" s="85" t="s">
        <v>38</v>
      </c>
      <c r="F2150" s="78">
        <v>10.37</v>
      </c>
      <c r="G2150" s="80" t="s">
        <v>38</v>
      </c>
      <c r="H2150" s="12">
        <v>30</v>
      </c>
      <c r="I2150" s="1">
        <v>50</v>
      </c>
      <c r="J2150" s="2">
        <f t="shared" si="362"/>
        <v>12.33762004053505</v>
      </c>
      <c r="K2150" s="2">
        <f t="shared" si="363"/>
        <v>24.368294594255641</v>
      </c>
      <c r="L2150" s="2">
        <f t="shared" si="364"/>
        <v>13.401986028623403</v>
      </c>
    </row>
    <row r="2151" spans="1:12" hidden="1" x14ac:dyDescent="0.3">
      <c r="A2151" s="74">
        <v>45065</v>
      </c>
      <c r="B2151" s="78">
        <v>7.75</v>
      </c>
      <c r="C2151" s="80" t="s">
        <v>38</v>
      </c>
      <c r="D2151" s="78">
        <v>13.38</v>
      </c>
      <c r="E2151" s="85" t="s">
        <v>38</v>
      </c>
      <c r="F2151" s="78">
        <v>10.85</v>
      </c>
      <c r="G2151" s="80" t="s">
        <v>38</v>
      </c>
      <c r="H2151" s="12">
        <v>30</v>
      </c>
      <c r="I2151" s="1">
        <v>50</v>
      </c>
      <c r="J2151" s="2">
        <f t="shared" si="362"/>
        <v>12.32953784875423</v>
      </c>
      <c r="K2151" s="2">
        <f t="shared" si="363"/>
        <v>24.235073305740229</v>
      </c>
      <c r="L2151" s="2">
        <f t="shared" si="364"/>
        <v>13.389334094921747</v>
      </c>
    </row>
    <row r="2152" spans="1:12" hidden="1" x14ac:dyDescent="0.3">
      <c r="A2152" s="74">
        <v>45066</v>
      </c>
      <c r="B2152" s="78">
        <v>9.4</v>
      </c>
      <c r="C2152" s="80" t="s">
        <v>38</v>
      </c>
      <c r="D2152" s="78">
        <v>15.31</v>
      </c>
      <c r="E2152" s="85" t="s">
        <v>38</v>
      </c>
      <c r="F2152" s="78">
        <v>12.73</v>
      </c>
      <c r="G2152" s="80" t="s">
        <v>38</v>
      </c>
      <c r="H2152" s="12">
        <v>30</v>
      </c>
      <c r="I2152" s="1">
        <v>50</v>
      </c>
      <c r="J2152" s="2">
        <f t="shared" si="362"/>
        <v>12.305129669282319</v>
      </c>
      <c r="K2152" s="2">
        <f t="shared" si="363"/>
        <v>24.164317003219217</v>
      </c>
      <c r="L2152" s="2">
        <f t="shared" si="364"/>
        <v>13.368974978899647</v>
      </c>
    </row>
    <row r="2153" spans="1:12" hidden="1" x14ac:dyDescent="0.3">
      <c r="A2153" s="74">
        <v>45067</v>
      </c>
      <c r="B2153" s="78" t="s">
        <v>33</v>
      </c>
      <c r="C2153" s="80" t="s">
        <v>108</v>
      </c>
      <c r="D2153" s="78">
        <v>21.97</v>
      </c>
      <c r="E2153" s="85" t="s">
        <v>38</v>
      </c>
      <c r="F2153" s="78">
        <v>16.02</v>
      </c>
      <c r="G2153" s="80" t="s">
        <v>38</v>
      </c>
      <c r="H2153" s="12">
        <v>30</v>
      </c>
      <c r="I2153" s="1">
        <v>50</v>
      </c>
      <c r="J2153" s="2">
        <f t="shared" si="362"/>
        <v>12.301627278263865</v>
      </c>
      <c r="K2153" s="2">
        <f t="shared" si="363"/>
        <v>24.196613921986724</v>
      </c>
      <c r="L2153" s="2">
        <f t="shared" si="364"/>
        <v>13.37353298994937</v>
      </c>
    </row>
    <row r="2154" spans="1:12" hidden="1" x14ac:dyDescent="0.3">
      <c r="A2154" s="74">
        <v>45068</v>
      </c>
      <c r="B2154" s="78" t="s">
        <v>33</v>
      </c>
      <c r="C2154" s="80" t="s">
        <v>108</v>
      </c>
      <c r="D2154" s="78">
        <v>17.45</v>
      </c>
      <c r="E2154" s="85" t="s">
        <v>38</v>
      </c>
      <c r="F2154" s="78">
        <v>11.32</v>
      </c>
      <c r="G2154" s="80" t="s">
        <v>38</v>
      </c>
      <c r="H2154" s="12">
        <v>30</v>
      </c>
      <c r="I2154" s="1">
        <v>50</v>
      </c>
      <c r="J2154" s="2">
        <f t="shared" si="362"/>
        <v>12.304276389223268</v>
      </c>
      <c r="K2154" s="2">
        <f t="shared" si="363"/>
        <v>24.221179748317258</v>
      </c>
      <c r="L2154" s="2">
        <f t="shared" si="364"/>
        <v>13.373422492711802</v>
      </c>
    </row>
    <row r="2155" spans="1:12" hidden="1" x14ac:dyDescent="0.3">
      <c r="A2155" s="74">
        <v>45069</v>
      </c>
      <c r="B2155" s="78" t="s">
        <v>33</v>
      </c>
      <c r="C2155" s="80" t="s">
        <v>108</v>
      </c>
      <c r="D2155" s="78">
        <v>31.740952380952383</v>
      </c>
      <c r="E2155" s="85" t="s">
        <v>39</v>
      </c>
      <c r="F2155" s="78">
        <v>14.18</v>
      </c>
      <c r="G2155" s="80" t="s">
        <v>38</v>
      </c>
      <c r="H2155" s="12">
        <v>30</v>
      </c>
      <c r="I2155" s="1">
        <v>50</v>
      </c>
      <c r="J2155" s="2">
        <f t="shared" si="362"/>
        <v>12.310503672066426</v>
      </c>
      <c r="K2155" s="2">
        <f t="shared" si="363"/>
        <v>24.286308466471191</v>
      </c>
      <c r="L2155" s="2">
        <f t="shared" si="364"/>
        <v>13.378947354590254</v>
      </c>
    </row>
    <row r="2156" spans="1:12" hidden="1" x14ac:dyDescent="0.3">
      <c r="A2156" s="74">
        <v>45070</v>
      </c>
      <c r="B2156" s="78">
        <v>14.4</v>
      </c>
      <c r="C2156" s="80" t="s">
        <v>38</v>
      </c>
      <c r="D2156" s="78">
        <v>30.84</v>
      </c>
      <c r="E2156" s="85" t="s">
        <v>38</v>
      </c>
      <c r="F2156" s="78">
        <v>18.239999999999998</v>
      </c>
      <c r="G2156" s="80" t="s">
        <v>38</v>
      </c>
      <c r="H2156" s="12">
        <v>30</v>
      </c>
      <c r="I2156" s="1">
        <v>50</v>
      </c>
      <c r="J2156" s="2">
        <f t="shared" si="362"/>
        <v>12.319730191403446</v>
      </c>
      <c r="K2156" s="2">
        <f t="shared" si="363"/>
        <v>24.35101434882413</v>
      </c>
      <c r="L2156" s="2">
        <f t="shared" si="364"/>
        <v>13.39781475790517</v>
      </c>
    </row>
    <row r="2157" spans="1:12" hidden="1" x14ac:dyDescent="0.3">
      <c r="A2157" s="74">
        <v>45071</v>
      </c>
      <c r="B2157" s="78">
        <v>12.31</v>
      </c>
      <c r="C2157" s="80" t="s">
        <v>38</v>
      </c>
      <c r="D2157" s="78">
        <v>28.596842105263129</v>
      </c>
      <c r="E2157" s="85" t="s">
        <v>104</v>
      </c>
      <c r="F2157" s="78">
        <v>15.09</v>
      </c>
      <c r="G2157" s="80" t="s">
        <v>38</v>
      </c>
      <c r="H2157" s="12">
        <v>30</v>
      </c>
      <c r="I2157" s="1">
        <v>50</v>
      </c>
      <c r="J2157" s="2">
        <f t="shared" si="362"/>
        <v>12.333984335049855</v>
      </c>
      <c r="K2157" s="2">
        <f t="shared" si="363"/>
        <v>24.352686175449524</v>
      </c>
      <c r="L2157" s="2">
        <f t="shared" si="364"/>
        <v>13.411654536910699</v>
      </c>
    </row>
    <row r="2158" spans="1:12" hidden="1" x14ac:dyDescent="0.3">
      <c r="A2158" s="74">
        <v>45072</v>
      </c>
      <c r="B2158" s="78">
        <v>16.03</v>
      </c>
      <c r="C2158" s="80" t="s">
        <v>38</v>
      </c>
      <c r="D2158" s="78">
        <v>29.84</v>
      </c>
      <c r="E2158" s="85" t="s">
        <v>38</v>
      </c>
      <c r="F2158" s="78">
        <v>22.32</v>
      </c>
      <c r="G2158" s="80" t="s">
        <v>38</v>
      </c>
      <c r="H2158" s="12">
        <v>30</v>
      </c>
      <c r="I2158" s="1">
        <v>50</v>
      </c>
      <c r="J2158" s="2">
        <f t="shared" si="362"/>
        <v>12.340393174828858</v>
      </c>
      <c r="K2158" s="2">
        <f t="shared" si="363"/>
        <v>24.350641357522356</v>
      </c>
      <c r="L2158" s="2">
        <f t="shared" si="364"/>
        <v>13.435963929175893</v>
      </c>
    </row>
    <row r="2159" spans="1:12" hidden="1" x14ac:dyDescent="0.3">
      <c r="A2159" s="74">
        <v>45073</v>
      </c>
      <c r="B2159" s="78">
        <v>7.76</v>
      </c>
      <c r="C2159" s="80" t="s">
        <v>38</v>
      </c>
      <c r="D2159" s="78">
        <v>15.13</v>
      </c>
      <c r="E2159" s="85" t="s">
        <v>38</v>
      </c>
      <c r="F2159" s="78">
        <v>13.82</v>
      </c>
      <c r="G2159" s="80" t="s">
        <v>38</v>
      </c>
      <c r="H2159" s="12">
        <v>30</v>
      </c>
      <c r="I2159" s="1">
        <v>50</v>
      </c>
      <c r="J2159" s="2">
        <f t="shared" si="362"/>
        <v>12.328459473171399</v>
      </c>
      <c r="K2159" s="2">
        <f t="shared" si="363"/>
        <v>24.263526511583976</v>
      </c>
      <c r="L2159" s="2">
        <f t="shared" si="364"/>
        <v>13.428091000999096</v>
      </c>
    </row>
    <row r="2160" spans="1:12" hidden="1" x14ac:dyDescent="0.3">
      <c r="A2160" s="74">
        <v>45074</v>
      </c>
      <c r="B2160" s="78">
        <v>5.8</v>
      </c>
      <c r="C2160" s="80" t="s">
        <v>38</v>
      </c>
      <c r="D2160" s="78">
        <v>9.76</v>
      </c>
      <c r="E2160" s="85" t="s">
        <v>38</v>
      </c>
      <c r="F2160" s="78">
        <v>10.210000000000001</v>
      </c>
      <c r="G2160" s="80" t="s">
        <v>38</v>
      </c>
      <c r="H2160" s="12">
        <v>30</v>
      </c>
      <c r="I2160" s="1">
        <v>50</v>
      </c>
      <c r="J2160" s="2">
        <f t="shared" si="362"/>
        <v>12.32296824088699</v>
      </c>
      <c r="K2160" s="2">
        <f t="shared" si="363"/>
        <v>24.215767407942518</v>
      </c>
      <c r="L2160" s="2">
        <f t="shared" si="364"/>
        <v>13.424776083872025</v>
      </c>
    </row>
    <row r="2161" spans="1:12" hidden="1" x14ac:dyDescent="0.3">
      <c r="A2161" s="74">
        <v>45075</v>
      </c>
      <c r="B2161" s="78">
        <v>7.3</v>
      </c>
      <c r="C2161" s="80" t="s">
        <v>38</v>
      </c>
      <c r="D2161" s="78">
        <v>17.190000000000001</v>
      </c>
      <c r="E2161" s="85" t="s">
        <v>38</v>
      </c>
      <c r="F2161" s="78">
        <v>11.49</v>
      </c>
      <c r="G2161" s="80" t="s">
        <v>38</v>
      </c>
      <c r="H2161" s="12">
        <v>30</v>
      </c>
      <c r="I2161" s="1">
        <v>50</v>
      </c>
      <c r="J2161" s="2">
        <f t="shared" si="362"/>
        <v>12.330455684382722</v>
      </c>
      <c r="K2161" s="2">
        <f t="shared" si="363"/>
        <v>24.199660965365492</v>
      </c>
      <c r="L2161" s="2">
        <f t="shared" si="364"/>
        <v>13.440521940225615</v>
      </c>
    </row>
    <row r="2162" spans="1:12" hidden="1" x14ac:dyDescent="0.3">
      <c r="A2162" s="74">
        <v>45076</v>
      </c>
      <c r="B2162" s="78">
        <v>7.88</v>
      </c>
      <c r="C2162" s="80" t="s">
        <v>38</v>
      </c>
      <c r="D2162" s="78">
        <v>21.63</v>
      </c>
      <c r="E2162" s="85" t="s">
        <v>38</v>
      </c>
      <c r="F2162" s="78">
        <v>12.46</v>
      </c>
      <c r="G2162" s="80" t="s">
        <v>38</v>
      </c>
      <c r="H2162" s="12">
        <v>30</v>
      </c>
      <c r="I2162" s="1">
        <v>50</v>
      </c>
      <c r="J2162" s="2">
        <f t="shared" si="362"/>
        <v>12.32828357292464</v>
      </c>
      <c r="K2162" s="2">
        <f t="shared" si="363"/>
        <v>24.108176371527964</v>
      </c>
      <c r="L2162" s="2">
        <f t="shared" si="364"/>
        <v>13.446157299341635</v>
      </c>
    </row>
    <row r="2163" spans="1:12" hidden="1" x14ac:dyDescent="0.3">
      <c r="A2163" s="74">
        <v>45077</v>
      </c>
      <c r="B2163" s="78">
        <v>9.27</v>
      </c>
      <c r="C2163" s="80" t="s">
        <v>38</v>
      </c>
      <c r="D2163" s="78">
        <v>25.38</v>
      </c>
      <c r="E2163" s="85" t="s">
        <v>38</v>
      </c>
      <c r="F2163" s="78">
        <v>10.44</v>
      </c>
      <c r="G2163" s="80" t="s">
        <v>38</v>
      </c>
      <c r="H2163" s="12">
        <v>30</v>
      </c>
      <c r="I2163" s="1">
        <v>50</v>
      </c>
      <c r="J2163" s="2">
        <f t="shared" si="362"/>
        <v>12.32960953977547</v>
      </c>
      <c r="K2163" s="2">
        <f t="shared" si="363"/>
        <v>24.113610545197428</v>
      </c>
      <c r="L2163" s="2">
        <f t="shared" si="364"/>
        <v>13.446295420888596</v>
      </c>
    </row>
    <row r="2164" spans="1:12" hidden="1" x14ac:dyDescent="0.3">
      <c r="A2164" s="74">
        <v>45078</v>
      </c>
      <c r="B2164" s="78">
        <v>11.07</v>
      </c>
      <c r="C2164" s="80" t="s">
        <v>38</v>
      </c>
      <c r="D2164" s="78">
        <v>17.96</v>
      </c>
      <c r="E2164" s="85" t="s">
        <v>38</v>
      </c>
      <c r="F2164" s="78">
        <v>13.88</v>
      </c>
      <c r="G2164" s="80"/>
      <c r="H2164" s="12">
        <v>30</v>
      </c>
      <c r="I2164" s="1">
        <v>50</v>
      </c>
      <c r="J2164" s="2">
        <f t="shared" si="362"/>
        <v>12.337592965189833</v>
      </c>
      <c r="K2164" s="2">
        <f t="shared" si="363"/>
        <v>24.058316427550366</v>
      </c>
      <c r="L2164" s="2">
        <f t="shared" si="364"/>
        <v>13.457345144645501</v>
      </c>
    </row>
    <row r="2165" spans="1:12" hidden="1" x14ac:dyDescent="0.3">
      <c r="A2165" s="74">
        <v>45079</v>
      </c>
      <c r="B2165" s="78">
        <v>19.88</v>
      </c>
      <c r="C2165" s="80" t="s">
        <v>38</v>
      </c>
      <c r="D2165" s="78">
        <v>21.61</v>
      </c>
      <c r="E2165" s="85" t="s">
        <v>38</v>
      </c>
      <c r="F2165" s="78">
        <v>19.5</v>
      </c>
      <c r="G2165" s="80"/>
      <c r="H2165" s="12">
        <v>30</v>
      </c>
      <c r="I2165" s="1">
        <v>50</v>
      </c>
      <c r="J2165" s="2">
        <f t="shared" si="362"/>
        <v>12.374830534250609</v>
      </c>
      <c r="K2165" s="2">
        <f t="shared" si="363"/>
        <v>24.022966287494345</v>
      </c>
      <c r="L2165" s="2">
        <f t="shared" si="364"/>
        <v>13.484969454037769</v>
      </c>
    </row>
    <row r="2166" spans="1:12" hidden="1" x14ac:dyDescent="0.3">
      <c r="A2166" s="74">
        <v>45080</v>
      </c>
      <c r="B2166" s="78">
        <v>19.670000000000002</v>
      </c>
      <c r="C2166" s="80" t="s">
        <v>38</v>
      </c>
      <c r="D2166" s="78">
        <v>21.37</v>
      </c>
      <c r="E2166" s="85" t="s">
        <v>38</v>
      </c>
      <c r="F2166" s="78">
        <v>20.02</v>
      </c>
      <c r="G2166" s="80"/>
      <c r="H2166" s="12">
        <v>30</v>
      </c>
      <c r="I2166" s="1">
        <v>50</v>
      </c>
      <c r="J2166" s="2">
        <f t="shared" si="362"/>
        <v>12.411681362979893</v>
      </c>
      <c r="K2166" s="2">
        <f t="shared" si="363"/>
        <v>24.007448080211439</v>
      </c>
      <c r="L2166" s="2">
        <f t="shared" si="364"/>
        <v>13.505383818678652</v>
      </c>
    </row>
    <row r="2167" spans="1:12" hidden="1" x14ac:dyDescent="0.3">
      <c r="A2167" s="74">
        <v>45081</v>
      </c>
      <c r="B2167" s="78">
        <v>15.83</v>
      </c>
      <c r="C2167" s="80" t="s">
        <v>38</v>
      </c>
      <c r="D2167" s="78">
        <v>15.67</v>
      </c>
      <c r="E2167" s="85" t="s">
        <v>38</v>
      </c>
      <c r="F2167" s="78">
        <v>18.23</v>
      </c>
      <c r="G2167" s="80"/>
      <c r="H2167" s="12">
        <v>30</v>
      </c>
      <c r="I2167" s="1">
        <v>50</v>
      </c>
      <c r="J2167" s="2">
        <f t="shared" si="362"/>
        <v>12.442095727620774</v>
      </c>
      <c r="K2167" s="2">
        <f t="shared" si="363"/>
        <v>24.016243598418722</v>
      </c>
      <c r="L2167" s="2">
        <f t="shared" si="364"/>
        <v>13.541930780004618</v>
      </c>
    </row>
    <row r="2168" spans="1:12" hidden="1" x14ac:dyDescent="0.3">
      <c r="A2168" s="74">
        <v>45082</v>
      </c>
      <c r="B2168" s="78">
        <v>13.17</v>
      </c>
      <c r="C2168" s="80" t="s">
        <v>38</v>
      </c>
      <c r="D2168" s="78">
        <v>13.27</v>
      </c>
      <c r="E2168" s="85" t="s">
        <v>38</v>
      </c>
      <c r="F2168" s="78">
        <v>16.98</v>
      </c>
      <c r="G2168" s="80"/>
      <c r="H2168" s="12">
        <v>30</v>
      </c>
      <c r="I2168" s="1">
        <v>50</v>
      </c>
      <c r="J2168" s="2">
        <f t="shared" si="362"/>
        <v>12.466349871267186</v>
      </c>
      <c r="K2168" s="2">
        <f t="shared" si="363"/>
        <v>23.985207183852896</v>
      </c>
      <c r="L2168" s="2">
        <f t="shared" si="364"/>
        <v>13.576986028623402</v>
      </c>
    </row>
    <row r="2169" spans="1:12" hidden="1" x14ac:dyDescent="0.3">
      <c r="A2169" s="74">
        <v>45083</v>
      </c>
      <c r="B2169" s="78">
        <v>11.97</v>
      </c>
      <c r="C2169" s="80" t="s">
        <v>38</v>
      </c>
      <c r="D2169" s="78">
        <v>16.37</v>
      </c>
      <c r="E2169" s="85" t="s">
        <v>38</v>
      </c>
      <c r="F2169" s="78">
        <v>14.1</v>
      </c>
      <c r="G2169" s="80"/>
      <c r="H2169" s="12">
        <v>30</v>
      </c>
      <c r="I2169" s="1">
        <v>50</v>
      </c>
      <c r="J2169" s="2">
        <f t="shared" si="362"/>
        <v>12.485023904416359</v>
      </c>
      <c r="K2169" s="2">
        <f t="shared" si="363"/>
        <v>23.960333234273072</v>
      </c>
      <c r="L2169" s="2">
        <f t="shared" si="364"/>
        <v>13.598256746855448</v>
      </c>
    </row>
    <row r="2170" spans="1:12" hidden="1" x14ac:dyDescent="0.3">
      <c r="A2170" s="74">
        <v>45084</v>
      </c>
      <c r="B2170" s="78">
        <v>13.35</v>
      </c>
      <c r="C2170" s="80" t="s">
        <v>38</v>
      </c>
      <c r="D2170" s="78">
        <v>17.87</v>
      </c>
      <c r="E2170" s="85" t="s">
        <v>38</v>
      </c>
      <c r="F2170" s="78">
        <v>11.77</v>
      </c>
      <c r="G2170" s="80"/>
      <c r="H2170" s="12">
        <v>30</v>
      </c>
      <c r="I2170" s="1">
        <v>50</v>
      </c>
      <c r="J2170" s="2">
        <f t="shared" si="362"/>
        <v>12.503615064637353</v>
      </c>
      <c r="K2170" s="2">
        <f t="shared" si="363"/>
        <v>23.839941077410334</v>
      </c>
      <c r="L2170" s="2">
        <f t="shared" si="364"/>
        <v>13.609195973374785</v>
      </c>
    </row>
    <row r="2171" spans="1:12" hidden="1" x14ac:dyDescent="0.3">
      <c r="A2171" s="74">
        <v>45085</v>
      </c>
      <c r="B2171" s="78">
        <v>7.95</v>
      </c>
      <c r="C2171" s="80" t="s">
        <v>38</v>
      </c>
      <c r="D2171" s="78">
        <v>14.86</v>
      </c>
      <c r="E2171" s="85" t="s">
        <v>38</v>
      </c>
      <c r="F2171" s="78">
        <v>11.68</v>
      </c>
      <c r="G2171" s="80"/>
      <c r="H2171" s="12">
        <v>30</v>
      </c>
      <c r="I2171" s="1">
        <v>50</v>
      </c>
      <c r="J2171" s="2">
        <f t="shared" si="362"/>
        <v>12.511156501101443</v>
      </c>
      <c r="K2171" s="2">
        <f t="shared" si="363"/>
        <v>23.697980293096606</v>
      </c>
      <c r="L2171" s="2">
        <f t="shared" si="364"/>
        <v>13.624748459562632</v>
      </c>
    </row>
    <row r="2172" spans="1:12" hidden="1" x14ac:dyDescent="0.3">
      <c r="A2172" s="74">
        <v>45086</v>
      </c>
      <c r="B2172" s="78">
        <v>6.28</v>
      </c>
      <c r="C2172" s="80" t="s">
        <v>38</v>
      </c>
      <c r="D2172" s="78">
        <v>10.29</v>
      </c>
      <c r="E2172" s="85" t="s">
        <v>38</v>
      </c>
      <c r="F2172" s="78">
        <v>7.39</v>
      </c>
      <c r="G2172" s="80"/>
      <c r="H2172" s="12">
        <v>30</v>
      </c>
      <c r="I2172" s="1">
        <v>50</v>
      </c>
      <c r="J2172" s="2">
        <f t="shared" si="362"/>
        <v>12.513342965189839</v>
      </c>
      <c r="K2172" s="2">
        <f t="shared" si="363"/>
        <v>23.584450881331904</v>
      </c>
      <c r="L2172" s="2">
        <f t="shared" si="364"/>
        <v>13.627593763430037</v>
      </c>
    </row>
    <row r="2173" spans="1:12" hidden="1" x14ac:dyDescent="0.3">
      <c r="A2173" s="74">
        <v>45087</v>
      </c>
      <c r="B2173" s="78">
        <v>7.74</v>
      </c>
      <c r="C2173" s="80" t="s">
        <v>38</v>
      </c>
      <c r="D2173" s="78">
        <v>13.36</v>
      </c>
      <c r="E2173" s="85" t="s">
        <v>38</v>
      </c>
      <c r="F2173" s="78">
        <v>10.73</v>
      </c>
      <c r="G2173" s="80"/>
      <c r="H2173" s="12">
        <v>30</v>
      </c>
      <c r="I2173" s="1">
        <v>50</v>
      </c>
      <c r="J2173" s="2">
        <f t="shared" si="362"/>
        <v>12.521215893366632</v>
      </c>
      <c r="K2173" s="2">
        <f t="shared" si="363"/>
        <v>23.396355643236671</v>
      </c>
      <c r="L2173" s="2">
        <f t="shared" si="364"/>
        <v>13.640466691606829</v>
      </c>
    </row>
    <row r="2174" spans="1:12" hidden="1" x14ac:dyDescent="0.3">
      <c r="A2174" s="74">
        <v>45088</v>
      </c>
      <c r="B2174" s="78">
        <v>8.81</v>
      </c>
      <c r="C2174" s="80" t="s">
        <v>38</v>
      </c>
      <c r="D2174" s="78">
        <v>12.42</v>
      </c>
      <c r="E2174" s="85" t="s">
        <v>38</v>
      </c>
      <c r="F2174" s="78">
        <v>10.15</v>
      </c>
      <c r="G2174" s="80"/>
      <c r="H2174" s="12">
        <v>30</v>
      </c>
      <c r="I2174" s="1">
        <v>50</v>
      </c>
      <c r="J2174" s="2">
        <f t="shared" si="362"/>
        <v>12.532544262331323</v>
      </c>
      <c r="K2174" s="2">
        <f t="shared" si="363"/>
        <v>23.34851250598177</v>
      </c>
      <c r="L2174" s="2">
        <f t="shared" si="364"/>
        <v>13.65303575238031</v>
      </c>
    </row>
    <row r="2175" spans="1:12" hidden="1" x14ac:dyDescent="0.3">
      <c r="A2175" s="74">
        <v>45089</v>
      </c>
      <c r="B2175" s="78">
        <v>14.14</v>
      </c>
      <c r="C2175" s="80" t="s">
        <v>38</v>
      </c>
      <c r="D2175" s="78">
        <v>19.98</v>
      </c>
      <c r="E2175" s="85" t="s">
        <v>38</v>
      </c>
      <c r="F2175" s="78">
        <v>17.13</v>
      </c>
      <c r="G2175" s="80"/>
      <c r="H2175" s="12">
        <v>30</v>
      </c>
      <c r="I2175" s="1">
        <v>50</v>
      </c>
      <c r="J2175" s="2">
        <f t="shared" si="362"/>
        <v>12.545030450176629</v>
      </c>
      <c r="K2175" s="2">
        <f t="shared" si="363"/>
        <v>23.312490097018177</v>
      </c>
      <c r="L2175" s="2">
        <f t="shared" si="364"/>
        <v>13.668588238568153</v>
      </c>
    </row>
    <row r="2176" spans="1:12" hidden="1" x14ac:dyDescent="0.3">
      <c r="A2176" s="74">
        <v>45090</v>
      </c>
      <c r="B2176" s="78">
        <v>12.09</v>
      </c>
      <c r="C2176" s="80" t="s">
        <v>38</v>
      </c>
      <c r="D2176" s="78">
        <v>15.68</v>
      </c>
      <c r="E2176" s="85" t="s">
        <v>38</v>
      </c>
      <c r="F2176" s="78">
        <v>8.14</v>
      </c>
      <c r="G2176" s="80"/>
      <c r="H2176" s="12">
        <v>30</v>
      </c>
      <c r="I2176" s="1">
        <v>50</v>
      </c>
      <c r="J2176" s="2">
        <f t="shared" si="362"/>
        <v>12.55185365459652</v>
      </c>
      <c r="K2176" s="2">
        <f t="shared" si="363"/>
        <v>23.29117357040753</v>
      </c>
      <c r="L2176" s="2">
        <f t="shared" si="364"/>
        <v>13.668864481662078</v>
      </c>
    </row>
    <row r="2177" spans="1:12" hidden="1" x14ac:dyDescent="0.3">
      <c r="A2177" s="74">
        <v>45091</v>
      </c>
      <c r="B2177" s="78">
        <v>6.24</v>
      </c>
      <c r="C2177" s="80" t="s">
        <v>38</v>
      </c>
      <c r="D2177" s="78">
        <v>11.37</v>
      </c>
      <c r="E2177" s="85" t="s">
        <v>38</v>
      </c>
      <c r="F2177" s="78">
        <v>7.22</v>
      </c>
      <c r="G2177" s="80"/>
      <c r="H2177" s="12">
        <v>30</v>
      </c>
      <c r="I2177" s="1">
        <v>50</v>
      </c>
      <c r="J2177" s="2">
        <f t="shared" si="362"/>
        <v>12.545527687745693</v>
      </c>
      <c r="K2177" s="2">
        <f t="shared" si="363"/>
        <v>23.143414466766071</v>
      </c>
      <c r="L2177" s="2">
        <f t="shared" si="364"/>
        <v>13.647704260667604</v>
      </c>
    </row>
    <row r="2178" spans="1:12" hidden="1" x14ac:dyDescent="0.3">
      <c r="A2178" s="74">
        <v>45092</v>
      </c>
      <c r="B2178" s="78">
        <v>7.3</v>
      </c>
      <c r="C2178" s="80" t="s">
        <v>38</v>
      </c>
      <c r="D2178" s="78">
        <v>12.14</v>
      </c>
      <c r="E2178" s="85" t="s">
        <v>38</v>
      </c>
      <c r="F2178" s="78">
        <v>9.43</v>
      </c>
      <c r="G2178" s="80"/>
      <c r="H2178" s="12">
        <v>30</v>
      </c>
      <c r="I2178" s="1">
        <v>50</v>
      </c>
      <c r="J2178" s="2">
        <f t="shared" si="362"/>
        <v>12.537164728341414</v>
      </c>
      <c r="K2178" s="2">
        <f t="shared" si="363"/>
        <v>23.043834634833292</v>
      </c>
      <c r="L2178" s="2">
        <f t="shared" si="364"/>
        <v>13.634140724756005</v>
      </c>
    </row>
    <row r="2179" spans="1:12" hidden="1" x14ac:dyDescent="0.3">
      <c r="A2179" s="74">
        <v>45093</v>
      </c>
      <c r="B2179" s="78">
        <v>7.1</v>
      </c>
      <c r="C2179" s="80" t="s">
        <v>38</v>
      </c>
      <c r="D2179" s="78" t="s">
        <v>33</v>
      </c>
      <c r="E2179" s="85" t="s">
        <v>108</v>
      </c>
      <c r="F2179" s="78">
        <v>8.61</v>
      </c>
      <c r="G2179" s="80"/>
      <c r="H2179" s="12">
        <v>30</v>
      </c>
      <c r="I2179" s="1">
        <v>50</v>
      </c>
      <c r="J2179" s="2">
        <f t="shared" si="362"/>
        <v>12.533021081932578</v>
      </c>
      <c r="K2179" s="2">
        <f t="shared" si="363"/>
        <v>22.927075743358106</v>
      </c>
      <c r="L2179" s="2">
        <f t="shared" si="364"/>
        <v>13.620245697131692</v>
      </c>
    </row>
    <row r="2180" spans="1:12" hidden="1" x14ac:dyDescent="0.3">
      <c r="A2180" s="74">
        <v>45094</v>
      </c>
      <c r="B2180" s="78">
        <v>7.29</v>
      </c>
      <c r="C2180" s="80" t="s">
        <v>38</v>
      </c>
      <c r="D2180" s="78" t="s">
        <v>33</v>
      </c>
      <c r="E2180" s="85" t="s">
        <v>108</v>
      </c>
      <c r="F2180" s="78">
        <v>10.94</v>
      </c>
      <c r="G2180" s="80"/>
      <c r="H2180" s="12">
        <v>30</v>
      </c>
      <c r="I2180" s="1">
        <v>50</v>
      </c>
      <c r="J2180" s="2">
        <f t="shared" si="362"/>
        <v>12.532910584695008</v>
      </c>
      <c r="K2180" s="2">
        <f t="shared" si="363"/>
        <v>22.923123844043623</v>
      </c>
      <c r="L2180" s="2">
        <f t="shared" si="364"/>
        <v>13.625107575584728</v>
      </c>
    </row>
    <row r="2181" spans="1:12" hidden="1" x14ac:dyDescent="0.3">
      <c r="A2181" s="74">
        <v>45095</v>
      </c>
      <c r="B2181" s="78">
        <v>12.61</v>
      </c>
      <c r="C2181" s="80" t="s">
        <v>38</v>
      </c>
      <c r="D2181" s="78">
        <v>16.73</v>
      </c>
      <c r="E2181" s="85" t="s">
        <v>38</v>
      </c>
      <c r="F2181" s="78">
        <v>17.899999999999999</v>
      </c>
      <c r="G2181" s="80"/>
      <c r="H2181" s="12">
        <v>30</v>
      </c>
      <c r="I2181" s="1">
        <v>50</v>
      </c>
      <c r="J2181" s="2">
        <f t="shared" si="362"/>
        <v>12.536888485247493</v>
      </c>
      <c r="K2181" s="2">
        <f t="shared" si="363"/>
        <v>22.885490041226724</v>
      </c>
      <c r="L2181" s="2">
        <f t="shared" si="364"/>
        <v>13.632207023098539</v>
      </c>
    </row>
    <row r="2182" spans="1:12" hidden="1" x14ac:dyDescent="0.3">
      <c r="A2182" s="74">
        <v>45096</v>
      </c>
      <c r="B2182" s="78">
        <v>6.36</v>
      </c>
      <c r="C2182" s="80" t="s">
        <v>38</v>
      </c>
      <c r="D2182" s="78">
        <v>11.07</v>
      </c>
      <c r="E2182" s="85" t="s">
        <v>38</v>
      </c>
      <c r="F2182" s="78">
        <v>6.5</v>
      </c>
      <c r="G2182" s="80"/>
      <c r="H2182" s="12">
        <v>30</v>
      </c>
      <c r="I2182" s="1">
        <v>50</v>
      </c>
      <c r="J2182" s="2">
        <f t="shared" si="362"/>
        <v>12.5125790929823</v>
      </c>
      <c r="K2182" s="2">
        <f t="shared" si="363"/>
        <v>22.881828069395738</v>
      </c>
      <c r="L2182" s="2">
        <f t="shared" si="364"/>
        <v>13.608505365639976</v>
      </c>
    </row>
    <row r="2183" spans="1:12" hidden="1" x14ac:dyDescent="0.3">
      <c r="A2183" s="74">
        <v>45097</v>
      </c>
      <c r="B2183" s="78">
        <v>7.92</v>
      </c>
      <c r="C2183" s="80" t="s">
        <v>38</v>
      </c>
      <c r="D2183" s="78">
        <v>11.6</v>
      </c>
      <c r="E2183" s="85" t="s">
        <v>38</v>
      </c>
      <c r="F2183" s="78">
        <v>12.26</v>
      </c>
      <c r="G2183" s="80"/>
      <c r="H2183" s="12">
        <v>30</v>
      </c>
      <c r="I2183" s="1">
        <v>50</v>
      </c>
      <c r="J2183" s="2">
        <f t="shared" si="362"/>
        <v>12.498905059833127</v>
      </c>
      <c r="K2183" s="2">
        <f t="shared" si="363"/>
        <v>22.878560463761932</v>
      </c>
      <c r="L2183" s="2">
        <f t="shared" si="364"/>
        <v>13.609969454037765</v>
      </c>
    </row>
    <row r="2184" spans="1:12" hidden="1" x14ac:dyDescent="0.3">
      <c r="A2184" s="74">
        <v>45098</v>
      </c>
      <c r="B2184" s="78">
        <v>11.89</v>
      </c>
      <c r="C2184" s="80" t="s">
        <v>38</v>
      </c>
      <c r="D2184" s="78">
        <v>16.07</v>
      </c>
      <c r="E2184" s="85" t="s">
        <v>38</v>
      </c>
      <c r="F2184" s="78">
        <v>13.48</v>
      </c>
      <c r="G2184" s="80"/>
      <c r="H2184" s="12">
        <v>30</v>
      </c>
      <c r="I2184" s="1">
        <v>50</v>
      </c>
      <c r="J2184" s="2">
        <f t="shared" si="362"/>
        <v>12.504568043258544</v>
      </c>
      <c r="K2184" s="2">
        <f t="shared" si="363"/>
        <v>22.692644970804185</v>
      </c>
      <c r="L2184" s="2">
        <f t="shared" si="364"/>
        <v>13.601295420888594</v>
      </c>
    </row>
    <row r="2185" spans="1:12" hidden="1" x14ac:dyDescent="0.3">
      <c r="A2185" s="74">
        <v>45099</v>
      </c>
      <c r="B2185" s="78">
        <v>19.22</v>
      </c>
      <c r="C2185" s="80" t="s">
        <v>38</v>
      </c>
      <c r="D2185" s="78">
        <v>29.31</v>
      </c>
      <c r="E2185" s="85" t="s">
        <v>38</v>
      </c>
      <c r="F2185" s="78">
        <v>23.09</v>
      </c>
      <c r="G2185" s="80"/>
      <c r="H2185" s="12">
        <v>30</v>
      </c>
      <c r="I2185" s="1">
        <v>50</v>
      </c>
      <c r="J2185" s="2">
        <f t="shared" si="362"/>
        <v>12.535170973837454</v>
      </c>
      <c r="K2185" s="2">
        <f t="shared" si="363"/>
        <v>22.662504125733761</v>
      </c>
      <c r="L2185" s="2">
        <f t="shared" si="364"/>
        <v>13.625587998356764</v>
      </c>
    </row>
    <row r="2186" spans="1:12" hidden="1" x14ac:dyDescent="0.3">
      <c r="A2186" s="74">
        <v>45100</v>
      </c>
      <c r="B2186" s="78">
        <v>9.3591304347825943</v>
      </c>
      <c r="C2186" s="80" t="s">
        <v>42</v>
      </c>
      <c r="D2186" s="78">
        <v>13.78</v>
      </c>
      <c r="E2186" s="85" t="s">
        <v>38</v>
      </c>
      <c r="F2186" s="78">
        <v>10.48</v>
      </c>
      <c r="G2186" s="80"/>
      <c r="H2186" s="12">
        <v>30</v>
      </c>
      <c r="I2186" s="1">
        <v>50</v>
      </c>
      <c r="J2186" s="2">
        <f t="shared" si="362"/>
        <v>12.543262494375528</v>
      </c>
      <c r="K2186" s="2">
        <f t="shared" si="363"/>
        <v>22.517405534184466</v>
      </c>
      <c r="L2186" s="2">
        <f t="shared" si="364"/>
        <v>13.620339379572235</v>
      </c>
    </row>
    <row r="2187" spans="1:12" hidden="1" x14ac:dyDescent="0.3">
      <c r="A2187" s="74">
        <v>45101</v>
      </c>
      <c r="B2187" s="78">
        <v>3.98</v>
      </c>
      <c r="C2187" s="80" t="s">
        <v>38</v>
      </c>
      <c r="D2187" s="78">
        <v>6.3</v>
      </c>
      <c r="E2187" s="85" t="s">
        <v>38</v>
      </c>
      <c r="F2187" s="78">
        <v>4.37</v>
      </c>
      <c r="G2187" s="80"/>
      <c r="H2187" s="12">
        <v>30</v>
      </c>
      <c r="I2187" s="1">
        <v>50</v>
      </c>
      <c r="J2187" s="2">
        <f t="shared" si="362"/>
        <v>12.532031611198331</v>
      </c>
      <c r="K2187" s="2">
        <f t="shared" si="363"/>
        <v>22.322954829959112</v>
      </c>
      <c r="L2187" s="2">
        <f t="shared" si="364"/>
        <v>13.607273081229692</v>
      </c>
    </row>
    <row r="2188" spans="1:12" hidden="1" x14ac:dyDescent="0.3">
      <c r="A2188" s="74">
        <v>45102</v>
      </c>
      <c r="B2188" s="78">
        <v>5.79</v>
      </c>
      <c r="C2188" s="80" t="s">
        <v>38</v>
      </c>
      <c r="D2188" s="78">
        <v>9.14</v>
      </c>
      <c r="E2188" s="85" t="s">
        <v>38</v>
      </c>
      <c r="F2188" s="78">
        <v>11.42</v>
      </c>
      <c r="G2188" s="80"/>
      <c r="H2188" s="12">
        <v>30</v>
      </c>
      <c r="I2188" s="1">
        <v>50</v>
      </c>
      <c r="J2188" s="2">
        <f t="shared" si="362"/>
        <v>12.520816141585074</v>
      </c>
      <c r="K2188" s="2">
        <f t="shared" si="363"/>
        <v>22.300870322916861</v>
      </c>
      <c r="L2188" s="2">
        <f t="shared" si="364"/>
        <v>13.607466451395437</v>
      </c>
    </row>
    <row r="2189" spans="1:12" hidden="1" x14ac:dyDescent="0.3">
      <c r="A2189" s="74">
        <v>45103</v>
      </c>
      <c r="B2189" s="78">
        <v>7.25</v>
      </c>
      <c r="C2189" s="80" t="s">
        <v>38</v>
      </c>
      <c r="D2189" s="78">
        <v>10</v>
      </c>
      <c r="E2189" s="85" t="s">
        <v>38</v>
      </c>
      <c r="F2189" s="78">
        <v>11.42</v>
      </c>
      <c r="G2189" s="80"/>
      <c r="H2189" s="12">
        <v>30</v>
      </c>
      <c r="I2189" s="1">
        <v>50</v>
      </c>
      <c r="J2189" s="2">
        <f t="shared" si="362"/>
        <v>12.516175257607173</v>
      </c>
      <c r="K2189" s="2">
        <f t="shared" si="363"/>
        <v>22.276644970804185</v>
      </c>
      <c r="L2189" s="2">
        <f t="shared" si="364"/>
        <v>13.607632197251794</v>
      </c>
    </row>
    <row r="2190" spans="1:12" hidden="1" x14ac:dyDescent="0.3">
      <c r="A2190" s="74">
        <v>45104</v>
      </c>
      <c r="B2190" s="78">
        <v>8.27</v>
      </c>
      <c r="C2190" s="80" t="s">
        <v>38</v>
      </c>
      <c r="D2190" s="78">
        <v>12.3</v>
      </c>
      <c r="E2190" s="85" t="s">
        <v>38</v>
      </c>
      <c r="F2190" s="78">
        <v>11.8</v>
      </c>
      <c r="G2190" s="80"/>
      <c r="H2190" s="12">
        <v>30</v>
      </c>
      <c r="I2190" s="1">
        <v>50</v>
      </c>
      <c r="J2190" s="2">
        <f t="shared" si="362"/>
        <v>12.506092384678997</v>
      </c>
      <c r="K2190" s="2">
        <f t="shared" si="363"/>
        <v>22.229687224325311</v>
      </c>
      <c r="L2190" s="2">
        <f t="shared" si="364"/>
        <v>13.597521700014227</v>
      </c>
    </row>
    <row r="2191" spans="1:12" hidden="1" x14ac:dyDescent="0.3">
      <c r="A2191" s="74">
        <v>45105</v>
      </c>
      <c r="B2191" s="78">
        <v>9.19</v>
      </c>
      <c r="C2191" s="80" t="s">
        <v>38</v>
      </c>
      <c r="D2191" s="78">
        <v>12.45</v>
      </c>
      <c r="E2191" s="85" t="s">
        <v>38</v>
      </c>
      <c r="F2191" s="78">
        <v>11.22</v>
      </c>
      <c r="G2191" s="80"/>
      <c r="H2191" s="12">
        <v>30</v>
      </c>
      <c r="I2191" s="1">
        <v>50</v>
      </c>
      <c r="J2191" s="2">
        <f t="shared" si="362"/>
        <v>12.484683544899987</v>
      </c>
      <c r="K2191" s="2">
        <f t="shared" si="363"/>
        <v>22.201715393339395</v>
      </c>
      <c r="L2191" s="2">
        <f t="shared" si="364"/>
        <v>13.587245456920305</v>
      </c>
    </row>
    <row r="2192" spans="1:12" hidden="1" x14ac:dyDescent="0.3">
      <c r="A2192" s="74">
        <v>45106</v>
      </c>
      <c r="B2192" s="78">
        <v>3.87</v>
      </c>
      <c r="C2192" s="80" t="s">
        <v>38</v>
      </c>
      <c r="D2192" s="78">
        <v>6.48</v>
      </c>
      <c r="E2192" s="85" t="s">
        <v>38</v>
      </c>
      <c r="F2192" s="78">
        <v>5.33</v>
      </c>
      <c r="G2192" s="80"/>
      <c r="H2192" s="12">
        <v>30</v>
      </c>
      <c r="I2192" s="1">
        <v>50</v>
      </c>
      <c r="J2192" s="2">
        <f t="shared" si="362"/>
        <v>12.472142108435898</v>
      </c>
      <c r="K2192" s="2">
        <f t="shared" si="363"/>
        <v>22.138109759536576</v>
      </c>
      <c r="L2192" s="2">
        <f t="shared" si="364"/>
        <v>13.574759269075001</v>
      </c>
    </row>
    <row r="2193" spans="1:12" hidden="1" x14ac:dyDescent="0.3">
      <c r="A2193" s="74">
        <v>45107</v>
      </c>
      <c r="B2193" s="78">
        <v>5.38</v>
      </c>
      <c r="C2193" s="80" t="s">
        <v>38</v>
      </c>
      <c r="D2193" s="78">
        <v>8.56</v>
      </c>
      <c r="E2193" s="85" t="s">
        <v>38</v>
      </c>
      <c r="F2193" s="78">
        <v>6.2</v>
      </c>
      <c r="G2193" s="80"/>
      <c r="H2193" s="12">
        <v>30</v>
      </c>
      <c r="I2193" s="1">
        <v>50</v>
      </c>
      <c r="J2193" s="2">
        <f t="shared" si="362"/>
        <v>12.449186307330924</v>
      </c>
      <c r="K2193" s="2">
        <f t="shared" si="363"/>
        <v>22.044306942635167</v>
      </c>
      <c r="L2193" s="2">
        <f t="shared" si="364"/>
        <v>13.538626672389917</v>
      </c>
    </row>
    <row r="2194" spans="1:12" hidden="1" x14ac:dyDescent="0.3">
      <c r="A2194" s="74">
        <v>45108</v>
      </c>
      <c r="B2194" s="78">
        <v>4.33</v>
      </c>
      <c r="C2194" s="80" t="s">
        <v>38</v>
      </c>
      <c r="D2194" s="78">
        <v>7.23</v>
      </c>
      <c r="E2194" s="85" t="s">
        <v>38</v>
      </c>
      <c r="F2194" s="78">
        <v>4.6399999999999997</v>
      </c>
      <c r="G2194" s="80" t="s">
        <v>38</v>
      </c>
      <c r="H2194" s="12">
        <v>30</v>
      </c>
      <c r="I2194" s="1">
        <v>50</v>
      </c>
      <c r="J2194" s="2">
        <f t="shared" si="362"/>
        <v>12.413965312855787</v>
      </c>
      <c r="K2194" s="2">
        <f t="shared" si="363"/>
        <v>22.002166097564746</v>
      </c>
      <c r="L2194" s="2">
        <f t="shared" si="364"/>
        <v>13.493902915483842</v>
      </c>
    </row>
    <row r="2195" spans="1:12" hidden="1" x14ac:dyDescent="0.3">
      <c r="A2195" s="74">
        <v>45109</v>
      </c>
      <c r="B2195" s="78">
        <v>9.42</v>
      </c>
      <c r="C2195" s="80" t="s">
        <v>38</v>
      </c>
      <c r="D2195" s="78">
        <v>12.41</v>
      </c>
      <c r="E2195" s="85" t="s">
        <v>38</v>
      </c>
      <c r="F2195" s="78">
        <v>11.1</v>
      </c>
      <c r="G2195" s="80" t="s">
        <v>38</v>
      </c>
      <c r="H2195" s="12">
        <v>30</v>
      </c>
      <c r="I2195" s="1">
        <v>50</v>
      </c>
      <c r="J2195" s="2">
        <f t="shared" si="362"/>
        <v>12.411202881916561</v>
      </c>
      <c r="K2195" s="2">
        <f t="shared" si="363"/>
        <v>22.013039337001363</v>
      </c>
      <c r="L2195" s="2">
        <f t="shared" si="364"/>
        <v>13.495505125428595</v>
      </c>
    </row>
    <row r="2196" spans="1:12" hidden="1" x14ac:dyDescent="0.3">
      <c r="A2196" s="74">
        <v>45110</v>
      </c>
      <c r="B2196" s="78">
        <v>13.714545454545446</v>
      </c>
      <c r="C2196" s="80" t="s">
        <v>107</v>
      </c>
      <c r="D2196" s="78">
        <v>16.027619047619048</v>
      </c>
      <c r="E2196" s="85" t="s">
        <v>68</v>
      </c>
      <c r="F2196" s="78">
        <v>11.8536</v>
      </c>
      <c r="G2196" s="80" t="s">
        <v>68</v>
      </c>
      <c r="H2196" s="12">
        <v>30</v>
      </c>
      <c r="I2196" s="1">
        <v>50</v>
      </c>
      <c r="J2196" s="2">
        <f t="shared" si="362"/>
        <v>12.430939195326911</v>
      </c>
      <c r="K2196" s="2">
        <f t="shared" si="363"/>
        <v>22.013736855445359</v>
      </c>
      <c r="L2196" s="2">
        <f t="shared" si="364"/>
        <v>13.503111755262848</v>
      </c>
    </row>
    <row r="2197" spans="1:12" hidden="1" x14ac:dyDescent="0.3">
      <c r="A2197" s="74">
        <v>45111</v>
      </c>
      <c r="B2197" s="78">
        <v>11.07</v>
      </c>
      <c r="C2197" s="80" t="s">
        <v>38</v>
      </c>
      <c r="D2197" s="78">
        <v>10.33</v>
      </c>
      <c r="E2197" s="85" t="s">
        <v>38</v>
      </c>
      <c r="F2197" s="78">
        <v>5.35</v>
      </c>
      <c r="G2197" s="80" t="s">
        <v>38</v>
      </c>
      <c r="H2197" s="12">
        <v>30</v>
      </c>
      <c r="I2197" s="1">
        <v>50</v>
      </c>
      <c r="J2197" s="2">
        <f t="shared" si="362"/>
        <v>12.448646377647352</v>
      </c>
      <c r="K2197" s="2">
        <f t="shared" si="363"/>
        <v>21.981511503332683</v>
      </c>
      <c r="L2197" s="2">
        <f t="shared" si="364"/>
        <v>13.488829987307048</v>
      </c>
    </row>
    <row r="2198" spans="1:12" hidden="1" x14ac:dyDescent="0.3">
      <c r="A2198" s="74">
        <v>45112</v>
      </c>
      <c r="B2198" s="78">
        <v>3.64</v>
      </c>
      <c r="C2198" s="80" t="s">
        <v>38</v>
      </c>
      <c r="D2198" s="78">
        <v>7.64</v>
      </c>
      <c r="E2198" s="85" t="s">
        <v>38</v>
      </c>
      <c r="F2198" s="78">
        <v>2.37</v>
      </c>
      <c r="G2198" s="80" t="s">
        <v>38</v>
      </c>
      <c r="H2198" s="12">
        <v>30</v>
      </c>
      <c r="I2198" s="1">
        <v>50</v>
      </c>
      <c r="J2198" s="2">
        <f t="shared" si="362"/>
        <v>12.43875687488492</v>
      </c>
      <c r="K2198" s="2">
        <f t="shared" si="363"/>
        <v>21.986215728684797</v>
      </c>
      <c r="L2198" s="2">
        <f t="shared" si="364"/>
        <v>13.478415622666166</v>
      </c>
    </row>
    <row r="2199" spans="1:12" hidden="1" x14ac:dyDescent="0.3">
      <c r="A2199" s="74">
        <v>45113</v>
      </c>
      <c r="B2199" s="78">
        <v>2.4</v>
      </c>
      <c r="C2199" s="80" t="s">
        <v>38</v>
      </c>
      <c r="D2199" s="78">
        <v>3.43</v>
      </c>
      <c r="E2199" s="85" t="s">
        <v>38</v>
      </c>
      <c r="F2199" s="78">
        <v>1.38</v>
      </c>
      <c r="G2199" s="80" t="s">
        <v>38</v>
      </c>
      <c r="H2199" s="12">
        <v>30</v>
      </c>
      <c r="I2199" s="1">
        <v>50</v>
      </c>
      <c r="J2199" s="2">
        <f t="shared" si="362"/>
        <v>12.427817648365583</v>
      </c>
      <c r="K2199" s="2">
        <f t="shared" si="363"/>
        <v>21.989652348403109</v>
      </c>
      <c r="L2199" s="2">
        <f t="shared" si="364"/>
        <v>13.475017832610918</v>
      </c>
    </row>
    <row r="2200" spans="1:12" hidden="1" x14ac:dyDescent="0.3">
      <c r="A2200" s="74">
        <v>45114</v>
      </c>
      <c r="B2200" s="78">
        <v>3.78</v>
      </c>
      <c r="C2200" s="80" t="s">
        <v>38</v>
      </c>
      <c r="D2200" s="78">
        <v>4.55</v>
      </c>
      <c r="E2200" s="85" t="s">
        <v>38</v>
      </c>
      <c r="F2200" s="78">
        <v>3.27</v>
      </c>
      <c r="G2200" s="80" t="s">
        <v>38</v>
      </c>
      <c r="H2200" s="12">
        <v>30</v>
      </c>
      <c r="I2200" s="1">
        <v>50</v>
      </c>
      <c r="J2200" s="2">
        <f t="shared" ref="J2200:J2263" si="365">AVERAGE(B1836:B2200)</f>
        <v>12.418370134553429</v>
      </c>
      <c r="K2200" s="2">
        <f t="shared" ref="K2200:K2263" si="366">AVERAGE(D1836:D2200)</f>
        <v>21.979680517417194</v>
      </c>
      <c r="L2200" s="2">
        <f t="shared" ref="L2200:L2263" si="367">AVERAGE(F1836:F2200)</f>
        <v>13.471426672389923</v>
      </c>
    </row>
    <row r="2201" spans="1:12" hidden="1" x14ac:dyDescent="0.3">
      <c r="A2201" s="74">
        <v>45115</v>
      </c>
      <c r="B2201" s="78">
        <v>4.42</v>
      </c>
      <c r="C2201" s="80" t="s">
        <v>38</v>
      </c>
      <c r="D2201" s="78">
        <v>5.67</v>
      </c>
      <c r="E2201" s="85" t="s">
        <v>38</v>
      </c>
      <c r="F2201" s="78">
        <v>4.37</v>
      </c>
      <c r="G2201" s="80" t="s">
        <v>38</v>
      </c>
      <c r="H2201" s="12">
        <v>30</v>
      </c>
      <c r="I2201" s="1">
        <v>50</v>
      </c>
      <c r="J2201" s="2">
        <f t="shared" si="365"/>
        <v>12.412016543393207</v>
      </c>
      <c r="K2201" s="2">
        <f t="shared" si="366"/>
        <v>21.900384742769305</v>
      </c>
      <c r="L2201" s="2">
        <f t="shared" si="367"/>
        <v>13.462531644765615</v>
      </c>
    </row>
    <row r="2202" spans="1:12" hidden="1" x14ac:dyDescent="0.3">
      <c r="A2202" s="74">
        <v>45116</v>
      </c>
      <c r="B2202" s="78">
        <v>10.86</v>
      </c>
      <c r="C2202" s="80" t="s">
        <v>38</v>
      </c>
      <c r="D2202" s="78">
        <v>13.01</v>
      </c>
      <c r="E2202" s="85" t="s">
        <v>38</v>
      </c>
      <c r="F2202" s="78">
        <v>11.19</v>
      </c>
      <c r="G2202" s="80" t="s">
        <v>38</v>
      </c>
      <c r="H2202" s="12">
        <v>30</v>
      </c>
      <c r="I2202" s="1">
        <v>50</v>
      </c>
      <c r="J2202" s="2">
        <f t="shared" si="365"/>
        <v>12.424392234000941</v>
      </c>
      <c r="K2202" s="2">
        <f t="shared" si="366"/>
        <v>21.859201644177759</v>
      </c>
      <c r="L2202" s="2">
        <f t="shared" si="367"/>
        <v>13.474658716588818</v>
      </c>
    </row>
    <row r="2203" spans="1:12" hidden="1" x14ac:dyDescent="0.3">
      <c r="A2203" s="74">
        <v>45117</v>
      </c>
      <c r="B2203" s="78">
        <v>6.1</v>
      </c>
      <c r="C2203" s="80" t="s">
        <v>38</v>
      </c>
      <c r="D2203" s="78">
        <v>10.49</v>
      </c>
      <c r="E2203" s="85" t="s">
        <v>38</v>
      </c>
      <c r="F2203" s="78">
        <v>5.95</v>
      </c>
      <c r="G2203" s="80" t="s">
        <v>38</v>
      </c>
      <c r="H2203" s="12">
        <v>30</v>
      </c>
      <c r="I2203" s="1">
        <v>50</v>
      </c>
      <c r="J2203" s="2">
        <f t="shared" si="365"/>
        <v>12.41585632239873</v>
      </c>
      <c r="K2203" s="2">
        <f t="shared" si="366"/>
        <v>21.833229813191839</v>
      </c>
      <c r="L2203" s="2">
        <f t="shared" si="367"/>
        <v>13.464686340898208</v>
      </c>
    </row>
    <row r="2204" spans="1:12" hidden="1" x14ac:dyDescent="0.3">
      <c r="A2204" s="74">
        <v>45118</v>
      </c>
      <c r="B2204" s="78">
        <v>8.51</v>
      </c>
      <c r="C2204" s="80" t="s">
        <v>38</v>
      </c>
      <c r="D2204" s="78">
        <v>11.65</v>
      </c>
      <c r="E2204" s="85" t="s">
        <v>38</v>
      </c>
      <c r="F2204" s="78">
        <v>8.5399999999999991</v>
      </c>
      <c r="G2204" s="80" t="s">
        <v>38</v>
      </c>
      <c r="H2204" s="12">
        <v>30</v>
      </c>
      <c r="I2204" s="1">
        <v>50</v>
      </c>
      <c r="J2204" s="2">
        <f t="shared" si="365"/>
        <v>12.413204388697075</v>
      </c>
      <c r="K2204" s="2">
        <f t="shared" si="366"/>
        <v>21.841905869529867</v>
      </c>
      <c r="L2204" s="2">
        <f t="shared" si="367"/>
        <v>13.469658716588818</v>
      </c>
    </row>
    <row r="2205" spans="1:12" hidden="1" x14ac:dyDescent="0.3">
      <c r="A2205" s="74">
        <v>45119</v>
      </c>
      <c r="B2205" s="78">
        <v>13.85</v>
      </c>
      <c r="C2205" s="80" t="s">
        <v>38</v>
      </c>
      <c r="D2205" s="78">
        <v>18.73</v>
      </c>
      <c r="E2205" s="85" t="s">
        <v>38</v>
      </c>
      <c r="F2205" s="78">
        <v>12.62</v>
      </c>
      <c r="G2205" s="80" t="s">
        <v>38</v>
      </c>
      <c r="H2205" s="12">
        <v>30</v>
      </c>
      <c r="I2205" s="1">
        <v>50</v>
      </c>
      <c r="J2205" s="2">
        <f t="shared" si="365"/>
        <v>12.441719253206417</v>
      </c>
      <c r="K2205" s="2">
        <f t="shared" si="366"/>
        <v>21.836800571072455</v>
      </c>
      <c r="L2205" s="2">
        <f t="shared" si="367"/>
        <v>13.485754965498382</v>
      </c>
    </row>
    <row r="2206" spans="1:12" hidden="1" x14ac:dyDescent="0.3">
      <c r="A2206" s="74">
        <v>45120</v>
      </c>
      <c r="B2206" s="78">
        <v>9.73</v>
      </c>
      <c r="C2206" s="80" t="s">
        <v>38</v>
      </c>
      <c r="D2206" s="78">
        <v>20.04</v>
      </c>
      <c r="E2206" s="85" t="s">
        <v>38</v>
      </c>
      <c r="F2206" s="78">
        <v>15.27</v>
      </c>
      <c r="G2206" s="80" t="s">
        <v>38</v>
      </c>
      <c r="H2206" s="12">
        <v>30</v>
      </c>
      <c r="I2206" s="1">
        <v>50</v>
      </c>
      <c r="J2206" s="2">
        <f t="shared" si="365"/>
        <v>12.456498258731276</v>
      </c>
      <c r="K2206" s="2">
        <f t="shared" si="366"/>
        <v>21.867476627410483</v>
      </c>
      <c r="L2206" s="2">
        <f t="shared" si="367"/>
        <v>13.532528676363945</v>
      </c>
    </row>
    <row r="2207" spans="1:12" hidden="1" x14ac:dyDescent="0.3">
      <c r="A2207" s="74">
        <v>45121</v>
      </c>
      <c r="B2207" s="78">
        <v>11.06</v>
      </c>
      <c r="C2207" s="80" t="s">
        <v>38</v>
      </c>
      <c r="D2207" s="78">
        <v>28.25</v>
      </c>
      <c r="E2207" s="85" t="s">
        <v>38</v>
      </c>
      <c r="F2207" s="78">
        <v>10.96</v>
      </c>
      <c r="G2207" s="80" t="s">
        <v>38</v>
      </c>
      <c r="H2207" s="12">
        <v>30</v>
      </c>
      <c r="I2207" s="1">
        <v>50</v>
      </c>
      <c r="J2207" s="2">
        <f t="shared" si="365"/>
        <v>12.449675054311387</v>
      </c>
      <c r="K2207" s="2">
        <f t="shared" si="366"/>
        <v>21.908406204875273</v>
      </c>
      <c r="L2207" s="2">
        <f t="shared" si="367"/>
        <v>13.551313206750686</v>
      </c>
    </row>
    <row r="2208" spans="1:12" hidden="1" x14ac:dyDescent="0.3">
      <c r="A2208" s="74">
        <v>45122</v>
      </c>
      <c r="B2208" s="78">
        <v>9.94</v>
      </c>
      <c r="C2208" s="80" t="s">
        <v>38</v>
      </c>
      <c r="D2208" s="78">
        <v>13.95</v>
      </c>
      <c r="E2208" s="85" t="s">
        <v>38</v>
      </c>
      <c r="F2208" s="78">
        <v>11.12</v>
      </c>
      <c r="G2208" s="80" t="s">
        <v>38</v>
      </c>
      <c r="H2208" s="12">
        <v>30</v>
      </c>
      <c r="I2208" s="1">
        <v>50</v>
      </c>
      <c r="J2208" s="2">
        <f t="shared" si="365"/>
        <v>12.459923673095917</v>
      </c>
      <c r="K2208" s="2">
        <f t="shared" si="366"/>
        <v>21.884518880931612</v>
      </c>
      <c r="L2208" s="2">
        <f t="shared" si="367"/>
        <v>13.573882267524164</v>
      </c>
    </row>
    <row r="2209" spans="1:12" hidden="1" x14ac:dyDescent="0.3">
      <c r="A2209" s="74">
        <v>45123</v>
      </c>
      <c r="B2209" s="78">
        <v>15.29</v>
      </c>
      <c r="C2209" s="80" t="s">
        <v>38</v>
      </c>
      <c r="D2209" s="78">
        <v>16.59</v>
      </c>
      <c r="E2209" s="85" t="s">
        <v>38</v>
      </c>
      <c r="F2209" s="78">
        <v>17.760000000000002</v>
      </c>
      <c r="G2209" s="80" t="s">
        <v>38</v>
      </c>
      <c r="H2209" s="12">
        <v>30</v>
      </c>
      <c r="I2209" s="1">
        <v>50</v>
      </c>
      <c r="J2209" s="2">
        <f t="shared" si="365"/>
        <v>12.488045220057241</v>
      </c>
      <c r="K2209" s="2">
        <f t="shared" si="366"/>
        <v>21.87220902177668</v>
      </c>
      <c r="L2209" s="2">
        <f t="shared" si="367"/>
        <v>13.604296632165049</v>
      </c>
    </row>
    <row r="2210" spans="1:12" hidden="1" x14ac:dyDescent="0.3">
      <c r="A2210" s="74">
        <v>45124</v>
      </c>
      <c r="B2210" s="78">
        <v>12.02</v>
      </c>
      <c r="C2210" s="80" t="s">
        <v>38</v>
      </c>
      <c r="D2210" s="78">
        <v>17.66</v>
      </c>
      <c r="E2210" s="85" t="s">
        <v>38</v>
      </c>
      <c r="F2210" s="78">
        <v>13.59</v>
      </c>
      <c r="G2210" s="80" t="s">
        <v>38</v>
      </c>
      <c r="H2210" s="12">
        <v>30</v>
      </c>
      <c r="I2210" s="1">
        <v>50</v>
      </c>
      <c r="J2210" s="2">
        <f t="shared" si="365"/>
        <v>12.495862899615254</v>
      </c>
      <c r="K2210" s="2">
        <f t="shared" si="366"/>
        <v>21.750378035861189</v>
      </c>
      <c r="L2210" s="2">
        <f t="shared" si="367"/>
        <v>13.621755195700963</v>
      </c>
    </row>
    <row r="2211" spans="1:12" hidden="1" x14ac:dyDescent="0.3">
      <c r="A2211" s="74">
        <v>45125</v>
      </c>
      <c r="B2211" s="78">
        <v>10.56</v>
      </c>
      <c r="C2211" s="80" t="s">
        <v>38</v>
      </c>
      <c r="D2211" s="78">
        <v>23.22</v>
      </c>
      <c r="E2211" s="85" t="s">
        <v>38</v>
      </c>
      <c r="F2211" s="78">
        <v>16.079999999999998</v>
      </c>
      <c r="G2211" s="80" t="s">
        <v>38</v>
      </c>
      <c r="H2211" s="12">
        <v>30</v>
      </c>
      <c r="I2211" s="1">
        <v>50</v>
      </c>
      <c r="J2211" s="2">
        <f t="shared" si="365"/>
        <v>12.506860977924166</v>
      </c>
      <c r="K2211" s="2">
        <f t="shared" si="366"/>
        <v>21.686490711917532</v>
      </c>
      <c r="L2211" s="2">
        <f t="shared" si="367"/>
        <v>13.642025433510232</v>
      </c>
    </row>
    <row r="2212" spans="1:12" hidden="1" x14ac:dyDescent="0.3">
      <c r="A2212" s="74">
        <v>45126</v>
      </c>
      <c r="B2212" s="78">
        <v>16.89</v>
      </c>
      <c r="C2212" s="80" t="s">
        <v>38</v>
      </c>
      <c r="D2212" s="78">
        <v>11.75</v>
      </c>
      <c r="E2212" s="85" t="s">
        <v>38</v>
      </c>
      <c r="F2212" s="78">
        <v>11.58</v>
      </c>
      <c r="G2212" s="80" t="s">
        <v>38</v>
      </c>
      <c r="H2212" s="12">
        <v>30</v>
      </c>
      <c r="I2212" s="1">
        <v>50</v>
      </c>
      <c r="J2212" s="2">
        <f t="shared" si="365"/>
        <v>12.527827828752899</v>
      </c>
      <c r="K2212" s="2">
        <f t="shared" si="366"/>
        <v>21.649025923185135</v>
      </c>
      <c r="L2212" s="2">
        <f t="shared" si="367"/>
        <v>13.635146980471557</v>
      </c>
    </row>
    <row r="2213" spans="1:12" hidden="1" x14ac:dyDescent="0.3">
      <c r="A2213" s="74">
        <v>45127</v>
      </c>
      <c r="B2213" s="78">
        <v>9.18</v>
      </c>
      <c r="C2213" s="80" t="s">
        <v>38</v>
      </c>
      <c r="D2213" s="78">
        <v>25.8</v>
      </c>
      <c r="E2213" s="85" t="s">
        <v>38</v>
      </c>
      <c r="F2213" s="78">
        <v>9.75</v>
      </c>
      <c r="G2213" s="80" t="s">
        <v>38</v>
      </c>
      <c r="H2213" s="12">
        <v>30</v>
      </c>
      <c r="I2213" s="1">
        <v>50</v>
      </c>
      <c r="J2213" s="2">
        <f t="shared" si="365"/>
        <v>12.527247718255662</v>
      </c>
      <c r="K2213" s="2">
        <f t="shared" si="366"/>
        <v>21.701758317551331</v>
      </c>
      <c r="L2213" s="2">
        <f t="shared" si="367"/>
        <v>13.638959135167692</v>
      </c>
    </row>
    <row r="2214" spans="1:12" hidden="1" x14ac:dyDescent="0.3">
      <c r="A2214" s="74">
        <v>45128</v>
      </c>
      <c r="B2214" s="78">
        <v>9.77</v>
      </c>
      <c r="C2214" s="80" t="s">
        <v>38</v>
      </c>
      <c r="D2214" s="78">
        <v>38.5</v>
      </c>
      <c r="E2214" s="85" t="s">
        <v>38</v>
      </c>
      <c r="F2214" s="78">
        <v>12.4</v>
      </c>
      <c r="G2214" s="80" t="s">
        <v>38</v>
      </c>
      <c r="H2214" s="12">
        <v>30</v>
      </c>
      <c r="I2214" s="1">
        <v>50</v>
      </c>
      <c r="J2214" s="2">
        <f t="shared" si="365"/>
        <v>12.494126171294337</v>
      </c>
      <c r="K2214" s="2">
        <f t="shared" si="366"/>
        <v>21.772265359804855</v>
      </c>
      <c r="L2214" s="2">
        <f t="shared" si="367"/>
        <v>13.644456372736752</v>
      </c>
    </row>
    <row r="2215" spans="1:12" hidden="1" x14ac:dyDescent="0.3">
      <c r="A2215" s="74">
        <v>45129</v>
      </c>
      <c r="B2215" s="78">
        <v>12.26</v>
      </c>
      <c r="C2215" s="80" t="s">
        <v>38</v>
      </c>
      <c r="D2215" s="78">
        <v>15.87</v>
      </c>
      <c r="E2215" s="85" t="s">
        <v>38</v>
      </c>
      <c r="F2215" s="78">
        <v>12.34</v>
      </c>
      <c r="G2215" s="80" t="s">
        <v>38</v>
      </c>
      <c r="H2215" s="12">
        <v>30</v>
      </c>
      <c r="I2215" s="1">
        <v>50</v>
      </c>
      <c r="J2215" s="2">
        <f t="shared" si="365"/>
        <v>12.482717331515333</v>
      </c>
      <c r="K2215" s="2">
        <f t="shared" si="366"/>
        <v>21.791842824593587</v>
      </c>
      <c r="L2215" s="2">
        <f t="shared" si="367"/>
        <v>13.648379024670454</v>
      </c>
    </row>
    <row r="2216" spans="1:12" hidden="1" x14ac:dyDescent="0.3">
      <c r="A2216" s="74">
        <v>45130</v>
      </c>
      <c r="B2216" s="78">
        <v>11.44</v>
      </c>
      <c r="C2216" s="80" t="s">
        <v>38</v>
      </c>
      <c r="D2216" s="78">
        <v>14.15</v>
      </c>
      <c r="E2216" s="85" t="s">
        <v>38</v>
      </c>
      <c r="F2216" s="78">
        <v>13.3</v>
      </c>
      <c r="G2216" s="80" t="s">
        <v>38</v>
      </c>
      <c r="H2216" s="12">
        <v>30</v>
      </c>
      <c r="I2216" s="1">
        <v>50</v>
      </c>
      <c r="J2216" s="2">
        <f t="shared" si="365"/>
        <v>12.465783629857869</v>
      </c>
      <c r="K2216" s="2">
        <f t="shared" si="366"/>
        <v>21.808045641494992</v>
      </c>
      <c r="L2216" s="2">
        <f t="shared" si="367"/>
        <v>13.658185654504706</v>
      </c>
    </row>
    <row r="2217" spans="1:12" hidden="1" x14ac:dyDescent="0.3">
      <c r="A2217" s="74">
        <v>45131</v>
      </c>
      <c r="B2217" s="78">
        <v>10.82</v>
      </c>
      <c r="C2217" s="80" t="s">
        <v>38</v>
      </c>
      <c r="D2217" s="78">
        <v>9.98</v>
      </c>
      <c r="E2217" s="85" t="s">
        <v>38</v>
      </c>
      <c r="F2217" s="78">
        <v>10.57</v>
      </c>
      <c r="G2217" s="80" t="s">
        <v>38</v>
      </c>
      <c r="H2217" s="12">
        <v>30</v>
      </c>
      <c r="I2217" s="1">
        <v>50</v>
      </c>
      <c r="J2217" s="2">
        <f t="shared" si="365"/>
        <v>12.466722856377205</v>
      </c>
      <c r="K2217" s="2">
        <f t="shared" si="366"/>
        <v>21.774411838678091</v>
      </c>
      <c r="L2217" s="2">
        <f t="shared" si="367"/>
        <v>13.66371051638316</v>
      </c>
    </row>
    <row r="2218" spans="1:12" hidden="1" x14ac:dyDescent="0.3">
      <c r="A2218" s="74">
        <v>45132</v>
      </c>
      <c r="B2218" s="78">
        <v>12.12</v>
      </c>
      <c r="C2218" s="80" t="s">
        <v>38</v>
      </c>
      <c r="D2218" s="78">
        <v>11.87</v>
      </c>
      <c r="E2218" s="85" t="s">
        <v>38</v>
      </c>
      <c r="F2218" s="78">
        <v>11.8</v>
      </c>
      <c r="G2218" s="80" t="s">
        <v>38</v>
      </c>
      <c r="H2218" s="12">
        <v>30</v>
      </c>
      <c r="I2218" s="1">
        <v>50</v>
      </c>
      <c r="J2218" s="2">
        <f t="shared" si="365"/>
        <v>12.466279551983625</v>
      </c>
      <c r="K2218" s="2">
        <f t="shared" si="366"/>
        <v>21.634468176706257</v>
      </c>
      <c r="L2218" s="2">
        <f t="shared" si="367"/>
        <v>13.662163555057194</v>
      </c>
    </row>
    <row r="2219" spans="1:12" hidden="1" x14ac:dyDescent="0.3">
      <c r="A2219" s="74">
        <v>45133</v>
      </c>
      <c r="B2219" s="78">
        <v>9.0399999999999991</v>
      </c>
      <c r="C2219" s="80" t="s">
        <v>38</v>
      </c>
      <c r="D2219" s="78">
        <v>26.72</v>
      </c>
      <c r="E2219" s="85" t="s">
        <v>38</v>
      </c>
      <c r="F2219" s="78">
        <v>12.63</v>
      </c>
      <c r="G2219" s="80" t="s">
        <v>38</v>
      </c>
      <c r="H2219" s="12">
        <v>30</v>
      </c>
      <c r="I2219" s="1">
        <v>50</v>
      </c>
      <c r="J2219" s="2">
        <f t="shared" si="365"/>
        <v>12.466749165243293</v>
      </c>
      <c r="K2219" s="2">
        <f t="shared" si="366"/>
        <v>21.627932965438649</v>
      </c>
      <c r="L2219" s="2">
        <f t="shared" si="367"/>
        <v>13.666058582681501</v>
      </c>
    </row>
    <row r="2220" spans="1:12" hidden="1" x14ac:dyDescent="0.3">
      <c r="A2220" s="74">
        <v>45134</v>
      </c>
      <c r="B2220" s="78">
        <v>7.62</v>
      </c>
      <c r="C2220" s="80" t="s">
        <v>38</v>
      </c>
      <c r="D2220" s="78">
        <v>35.28</v>
      </c>
      <c r="E2220" s="85" t="s">
        <v>38</v>
      </c>
      <c r="F2220" s="78">
        <v>15.52</v>
      </c>
      <c r="G2220" s="80" t="s">
        <v>38</v>
      </c>
      <c r="H2220" s="12">
        <v>30</v>
      </c>
      <c r="I2220" s="1">
        <v>50</v>
      </c>
      <c r="J2220" s="2">
        <f t="shared" si="365"/>
        <v>12.465170435961525</v>
      </c>
      <c r="K2220" s="2">
        <f t="shared" si="366"/>
        <v>21.65810197952316</v>
      </c>
      <c r="L2220" s="2">
        <f t="shared" si="367"/>
        <v>13.683323776051667</v>
      </c>
    </row>
    <row r="2221" spans="1:12" hidden="1" x14ac:dyDescent="0.3">
      <c r="A2221" s="74">
        <v>45135</v>
      </c>
      <c r="B2221" s="78">
        <v>11.02</v>
      </c>
      <c r="C2221" s="80" t="s">
        <v>38</v>
      </c>
      <c r="D2221" s="78">
        <v>54.12</v>
      </c>
      <c r="E2221" s="85" t="s">
        <v>38</v>
      </c>
      <c r="F2221" s="78">
        <v>14.08</v>
      </c>
      <c r="G2221" s="80" t="s">
        <v>38</v>
      </c>
      <c r="H2221" s="12">
        <v>30</v>
      </c>
      <c r="I2221" s="1">
        <v>50</v>
      </c>
      <c r="J2221" s="2">
        <f t="shared" si="365"/>
        <v>12.481475056755098</v>
      </c>
      <c r="K2221" s="2">
        <f t="shared" si="366"/>
        <v>21.702299162621749</v>
      </c>
      <c r="L2221" s="2">
        <f t="shared" si="367"/>
        <v>13.693461897598628</v>
      </c>
    </row>
    <row r="2222" spans="1:12" hidden="1" x14ac:dyDescent="0.3">
      <c r="A2222" s="74">
        <v>45136</v>
      </c>
      <c r="B2222" s="78">
        <v>11.32</v>
      </c>
      <c r="C2222" s="80" t="s">
        <v>38</v>
      </c>
      <c r="D2222" s="78">
        <v>15.49</v>
      </c>
      <c r="E2222" s="85" t="s">
        <v>38</v>
      </c>
      <c r="F2222" s="78">
        <v>15.06</v>
      </c>
      <c r="G2222" s="80" t="s">
        <v>38</v>
      </c>
      <c r="H2222" s="12">
        <v>30</v>
      </c>
      <c r="I2222" s="1">
        <v>50</v>
      </c>
      <c r="J2222" s="2">
        <f t="shared" si="365"/>
        <v>12.491889421395978</v>
      </c>
      <c r="K2222" s="2">
        <f t="shared" si="366"/>
        <v>21.676524514734425</v>
      </c>
      <c r="L2222" s="2">
        <f t="shared" si="367"/>
        <v>13.705782339587579</v>
      </c>
    </row>
    <row r="2223" spans="1:12" hidden="1" x14ac:dyDescent="0.3">
      <c r="A2223" s="74">
        <v>45137</v>
      </c>
      <c r="B2223" s="78">
        <v>10.91</v>
      </c>
      <c r="C2223" s="80" t="s">
        <v>38</v>
      </c>
      <c r="D2223" s="78">
        <v>15.58</v>
      </c>
      <c r="E2223" s="85" t="s">
        <v>38</v>
      </c>
      <c r="F2223" s="78">
        <v>18</v>
      </c>
      <c r="G2223" s="80" t="s">
        <v>38</v>
      </c>
      <c r="H2223" s="12">
        <v>30</v>
      </c>
      <c r="I2223" s="1">
        <v>50</v>
      </c>
      <c r="J2223" s="2">
        <f t="shared" si="365"/>
        <v>12.491917045705371</v>
      </c>
      <c r="K2223" s="2">
        <f t="shared" si="366"/>
        <v>21.645707613325975</v>
      </c>
      <c r="L2223" s="2">
        <f t="shared" si="367"/>
        <v>13.729097256714651</v>
      </c>
    </row>
    <row r="2224" spans="1:12" hidden="1" x14ac:dyDescent="0.3">
      <c r="A2224" s="74">
        <v>45138</v>
      </c>
      <c r="B2224" s="78">
        <v>6.85</v>
      </c>
      <c r="C2224" s="80" t="s">
        <v>38</v>
      </c>
      <c r="D2224" s="78">
        <v>63.69</v>
      </c>
      <c r="E2224" s="85" t="s">
        <v>38</v>
      </c>
      <c r="F2224" s="78">
        <v>13.66</v>
      </c>
      <c r="G2224" s="80" t="s">
        <v>38</v>
      </c>
      <c r="H2224" s="12">
        <v>30</v>
      </c>
      <c r="I2224" s="1">
        <v>50</v>
      </c>
      <c r="J2224" s="2">
        <f t="shared" si="365"/>
        <v>12.486613178302056</v>
      </c>
      <c r="K2224" s="2">
        <f t="shared" si="366"/>
        <v>21.744468176706256</v>
      </c>
      <c r="L2224" s="2">
        <f t="shared" si="367"/>
        <v>13.734539245664926</v>
      </c>
    </row>
    <row r="2225" spans="1:12" hidden="1" x14ac:dyDescent="0.3">
      <c r="A2225" s="74">
        <v>45139</v>
      </c>
      <c r="B2225" s="78">
        <v>10.6</v>
      </c>
      <c r="C2225" s="80"/>
      <c r="D2225" s="78">
        <v>38.94</v>
      </c>
      <c r="E2225" s="85" t="s">
        <v>38</v>
      </c>
      <c r="F2225" s="78">
        <v>18.25</v>
      </c>
      <c r="G2225" s="80" t="s">
        <v>38</v>
      </c>
      <c r="H2225" s="12">
        <v>30</v>
      </c>
      <c r="I2225" s="1">
        <v>50</v>
      </c>
      <c r="J2225" s="2">
        <f t="shared" si="365"/>
        <v>12.495646327473326</v>
      </c>
      <c r="K2225" s="2">
        <f t="shared" si="366"/>
        <v>21.747961134452733</v>
      </c>
      <c r="L2225" s="2">
        <f t="shared" si="367"/>
        <v>13.760146980471555</v>
      </c>
    </row>
    <row r="2226" spans="1:12" hidden="1" x14ac:dyDescent="0.3">
      <c r="A2226" s="74">
        <v>45140</v>
      </c>
      <c r="B2226" s="78">
        <v>24</v>
      </c>
      <c r="C2226" s="80"/>
      <c r="D2226" s="78">
        <v>32.64</v>
      </c>
      <c r="E2226" s="85" t="s">
        <v>38</v>
      </c>
      <c r="F2226" s="78">
        <v>18.850000000000001</v>
      </c>
      <c r="G2226" s="80" t="s">
        <v>38</v>
      </c>
      <c r="H2226" s="12">
        <v>30</v>
      </c>
      <c r="I2226" s="1">
        <v>50</v>
      </c>
      <c r="J2226" s="2">
        <f t="shared" si="365"/>
        <v>12.548049642390453</v>
      </c>
      <c r="K2226" s="2">
        <f t="shared" si="366"/>
        <v>21.746834373889349</v>
      </c>
      <c r="L2226" s="2">
        <f t="shared" si="367"/>
        <v>13.791169079919069</v>
      </c>
    </row>
    <row r="2227" spans="1:12" hidden="1" x14ac:dyDescent="0.3">
      <c r="A2227" s="74">
        <v>45141</v>
      </c>
      <c r="B2227" s="78">
        <v>17.14</v>
      </c>
      <c r="C2227" s="80"/>
      <c r="D2227" s="78">
        <v>30.92</v>
      </c>
      <c r="E2227" s="85" t="s">
        <v>38</v>
      </c>
      <c r="F2227" s="78">
        <v>16.98</v>
      </c>
      <c r="G2227" s="80" t="s">
        <v>38</v>
      </c>
      <c r="H2227" s="12">
        <v>30</v>
      </c>
      <c r="I2227" s="1">
        <v>50</v>
      </c>
      <c r="J2227" s="2">
        <f t="shared" si="365"/>
        <v>12.570591078854543</v>
      </c>
      <c r="K2227" s="2">
        <f t="shared" si="366"/>
        <v>21.69120057107245</v>
      </c>
      <c r="L2227" s="2">
        <f t="shared" si="367"/>
        <v>13.80205305781962</v>
      </c>
    </row>
    <row r="2228" spans="1:12" hidden="1" x14ac:dyDescent="0.3">
      <c r="A2228" s="74">
        <v>45142</v>
      </c>
      <c r="B2228" s="78">
        <v>15.69</v>
      </c>
      <c r="C2228" s="80"/>
      <c r="D2228" s="78">
        <v>29.21</v>
      </c>
      <c r="E2228" s="85" t="s">
        <v>38</v>
      </c>
      <c r="F2228" s="78">
        <v>18.82</v>
      </c>
      <c r="G2228" s="80" t="s">
        <v>38</v>
      </c>
      <c r="H2228" s="12">
        <v>30</v>
      </c>
      <c r="I2228" s="1">
        <v>50</v>
      </c>
      <c r="J2228" s="2">
        <f t="shared" si="365"/>
        <v>12.58613435693926</v>
      </c>
      <c r="K2228" s="2">
        <f t="shared" si="366"/>
        <v>21.631961134452734</v>
      </c>
      <c r="L2228" s="2">
        <f t="shared" si="367"/>
        <v>13.815285102018516</v>
      </c>
    </row>
    <row r="2229" spans="1:12" hidden="1" x14ac:dyDescent="0.3">
      <c r="A2229" s="74">
        <v>45143</v>
      </c>
      <c r="B2229" s="78">
        <v>16.760000000000002</v>
      </c>
      <c r="C2229" s="80"/>
      <c r="D2229" s="78">
        <v>18.079999999999998</v>
      </c>
      <c r="E2229" s="85" t="s">
        <v>38</v>
      </c>
      <c r="F2229" s="78">
        <v>17.16</v>
      </c>
      <c r="G2229" s="80" t="s">
        <v>38</v>
      </c>
      <c r="H2229" s="12">
        <v>30</v>
      </c>
      <c r="I2229" s="1">
        <v>50</v>
      </c>
      <c r="J2229" s="2">
        <f t="shared" si="365"/>
        <v>12.613171978617764</v>
      </c>
      <c r="K2229" s="2">
        <f t="shared" si="366"/>
        <v>21.60007381050907</v>
      </c>
      <c r="L2229" s="2">
        <f t="shared" si="367"/>
        <v>13.842108306438405</v>
      </c>
    </row>
    <row r="2230" spans="1:12" hidden="1" x14ac:dyDescent="0.3">
      <c r="A2230" s="74">
        <v>45144</v>
      </c>
      <c r="B2230" s="78">
        <v>16.68</v>
      </c>
      <c r="C2230" s="80"/>
      <c r="D2230" s="78">
        <v>14.33</v>
      </c>
      <c r="E2230" s="85" t="s">
        <v>38</v>
      </c>
      <c r="F2230" s="78">
        <v>16.57</v>
      </c>
      <c r="G2230" s="80" t="s">
        <v>38</v>
      </c>
      <c r="H2230" s="12">
        <v>30</v>
      </c>
      <c r="I2230" s="1">
        <v>50</v>
      </c>
      <c r="J2230" s="2">
        <f t="shared" si="365"/>
        <v>12.64319960292716</v>
      </c>
      <c r="K2230" s="2">
        <f t="shared" si="366"/>
        <v>21.60125690910062</v>
      </c>
      <c r="L2230" s="2">
        <f t="shared" si="367"/>
        <v>13.869483997046141</v>
      </c>
    </row>
    <row r="2231" spans="1:12" hidden="1" x14ac:dyDescent="0.3">
      <c r="A2231" s="74">
        <v>45145</v>
      </c>
      <c r="B2231" s="78">
        <v>11.76</v>
      </c>
      <c r="C2231" s="80"/>
      <c r="D2231" s="78">
        <v>10.32</v>
      </c>
      <c r="E2231" s="85" t="s">
        <v>38</v>
      </c>
      <c r="F2231" s="78">
        <v>11.07</v>
      </c>
      <c r="G2231" s="80" t="s">
        <v>38</v>
      </c>
      <c r="H2231" s="12">
        <v>30</v>
      </c>
      <c r="I2231" s="1">
        <v>50</v>
      </c>
      <c r="J2231" s="2">
        <f t="shared" si="365"/>
        <v>12.658585087608225</v>
      </c>
      <c r="K2231" s="2">
        <f t="shared" si="366"/>
        <v>21.587932965438643</v>
      </c>
      <c r="L2231" s="2">
        <f t="shared" si="367"/>
        <v>13.880423223565474</v>
      </c>
    </row>
    <row r="2232" spans="1:12" hidden="1" x14ac:dyDescent="0.3">
      <c r="A2232" s="74">
        <v>45146</v>
      </c>
      <c r="B2232" s="78">
        <v>16.64</v>
      </c>
      <c r="C2232" s="80"/>
      <c r="D2232" s="78">
        <v>11.9</v>
      </c>
      <c r="E2232" s="85" t="s">
        <v>38</v>
      </c>
      <c r="F2232" s="78">
        <v>9.9700000000000006</v>
      </c>
      <c r="G2232" s="80" t="s">
        <v>38</v>
      </c>
      <c r="H2232" s="12">
        <v>30</v>
      </c>
      <c r="I2232" s="1">
        <v>50</v>
      </c>
      <c r="J2232" s="2">
        <f t="shared" si="365"/>
        <v>12.684809765324612</v>
      </c>
      <c r="K2232" s="2">
        <f t="shared" si="366"/>
        <v>21.575055701857156</v>
      </c>
      <c r="L2232" s="2">
        <f t="shared" si="367"/>
        <v>13.887633168316857</v>
      </c>
    </row>
    <row r="2233" spans="1:12" hidden="1" x14ac:dyDescent="0.3">
      <c r="A2233" s="74">
        <v>45147</v>
      </c>
      <c r="B2233" s="78">
        <v>7.52</v>
      </c>
      <c r="C2233" s="80"/>
      <c r="D2233" s="78">
        <v>21.76</v>
      </c>
      <c r="E2233" s="85" t="s">
        <v>38</v>
      </c>
      <c r="F2233" s="78">
        <v>12.12</v>
      </c>
      <c r="G2233" s="80" t="s">
        <v>38</v>
      </c>
      <c r="H2233" s="12">
        <v>30</v>
      </c>
      <c r="I2233" s="1">
        <v>50</v>
      </c>
      <c r="J2233" s="2">
        <f t="shared" si="365"/>
        <v>12.676550096816328</v>
      </c>
      <c r="K2233" s="2">
        <f t="shared" si="366"/>
        <v>21.593896931050498</v>
      </c>
      <c r="L2233" s="2">
        <f t="shared" si="367"/>
        <v>13.901099361423935</v>
      </c>
    </row>
    <row r="2234" spans="1:12" hidden="1" x14ac:dyDescent="0.3">
      <c r="A2234" s="74">
        <v>45148</v>
      </c>
      <c r="B2234" s="78">
        <v>15.73</v>
      </c>
      <c r="C2234" s="80"/>
      <c r="D2234" s="78">
        <v>66.41</v>
      </c>
      <c r="E2234" s="85" t="s">
        <v>38</v>
      </c>
      <c r="F2234" s="78">
        <v>20.66</v>
      </c>
      <c r="G2234" s="80" t="s">
        <v>38</v>
      </c>
      <c r="H2234" s="12">
        <v>30</v>
      </c>
      <c r="I2234" s="1">
        <v>50</v>
      </c>
      <c r="J2234" s="2">
        <f t="shared" si="365"/>
        <v>12.686273853722403</v>
      </c>
      <c r="K2234" s="2">
        <f t="shared" si="366"/>
        <v>21.752037776120918</v>
      </c>
      <c r="L2234" s="2">
        <f t="shared" si="367"/>
        <v>13.92814356031896</v>
      </c>
    </row>
    <row r="2235" spans="1:12" hidden="1" x14ac:dyDescent="0.3">
      <c r="A2235" s="74">
        <v>45149</v>
      </c>
      <c r="B2235" s="78">
        <v>18.649999999999999</v>
      </c>
      <c r="C2235" s="80"/>
      <c r="D2235" s="78">
        <v>21.89</v>
      </c>
      <c r="E2235" s="85" t="s">
        <v>38</v>
      </c>
      <c r="F2235" s="78">
        <v>21.36</v>
      </c>
      <c r="G2235" s="80" t="s">
        <v>38</v>
      </c>
      <c r="H2235" s="12">
        <v>30</v>
      </c>
      <c r="I2235" s="1">
        <v>50</v>
      </c>
      <c r="J2235" s="2">
        <f t="shared" si="365"/>
        <v>12.70823517968925</v>
      </c>
      <c r="K2235" s="2">
        <f t="shared" si="366"/>
        <v>21.724854677529372</v>
      </c>
      <c r="L2235" s="2">
        <f t="shared" si="367"/>
        <v>13.94864079788802</v>
      </c>
    </row>
    <row r="2236" spans="1:12" hidden="1" x14ac:dyDescent="0.3">
      <c r="A2236" s="74">
        <v>45150</v>
      </c>
      <c r="B2236" s="78">
        <v>24.27</v>
      </c>
      <c r="C2236" s="80"/>
      <c r="D2236" s="78">
        <v>37.159999999999997</v>
      </c>
      <c r="E2236" s="85" t="s">
        <v>38</v>
      </c>
      <c r="F2236" s="78">
        <v>25.98</v>
      </c>
      <c r="G2236" s="80" t="s">
        <v>38</v>
      </c>
      <c r="H2236" s="12">
        <v>30</v>
      </c>
      <c r="I2236" s="1">
        <v>50</v>
      </c>
      <c r="J2236" s="2">
        <f t="shared" si="365"/>
        <v>12.747958936595332</v>
      </c>
      <c r="K2236" s="2">
        <f t="shared" si="366"/>
        <v>21.757615240909654</v>
      </c>
      <c r="L2236" s="2">
        <f t="shared" si="367"/>
        <v>13.985988864186361</v>
      </c>
    </row>
    <row r="2237" spans="1:12" hidden="1" x14ac:dyDescent="0.3">
      <c r="A2237" s="74">
        <v>45151</v>
      </c>
      <c r="B2237" s="78">
        <v>18.79</v>
      </c>
      <c r="C2237" s="80"/>
      <c r="D2237" s="78">
        <v>23.51</v>
      </c>
      <c r="E2237" s="85" t="s">
        <v>38</v>
      </c>
      <c r="F2237" s="78">
        <v>24.47</v>
      </c>
      <c r="G2237" s="80" t="s">
        <v>38</v>
      </c>
      <c r="H2237" s="12">
        <v>30</v>
      </c>
      <c r="I2237" s="1">
        <v>50</v>
      </c>
      <c r="J2237" s="2">
        <f t="shared" si="365"/>
        <v>12.789008660352236</v>
      </c>
      <c r="K2237" s="2">
        <f t="shared" si="366"/>
        <v>21.793812424008244</v>
      </c>
      <c r="L2237" s="2">
        <f t="shared" si="367"/>
        <v>14.040049637667027</v>
      </c>
    </row>
    <row r="2238" spans="1:12" hidden="1" x14ac:dyDescent="0.3">
      <c r="A2238" s="74">
        <v>45152</v>
      </c>
      <c r="B2238" s="78">
        <v>9.69</v>
      </c>
      <c r="C2238" s="80"/>
      <c r="D2238" s="78">
        <v>12.96</v>
      </c>
      <c r="E2238" s="85" t="s">
        <v>38</v>
      </c>
      <c r="F2238" s="78">
        <v>12.32</v>
      </c>
      <c r="G2238" s="80" t="s">
        <v>38</v>
      </c>
      <c r="H2238" s="12">
        <v>30</v>
      </c>
      <c r="I2238" s="1">
        <v>50</v>
      </c>
      <c r="J2238" s="2">
        <f t="shared" si="365"/>
        <v>12.804561146540079</v>
      </c>
      <c r="K2238" s="2">
        <f t="shared" si="366"/>
        <v>21.769164536684301</v>
      </c>
      <c r="L2238" s="2">
        <f t="shared" si="367"/>
        <v>14.063198808937745</v>
      </c>
    </row>
    <row r="2239" spans="1:12" hidden="1" x14ac:dyDescent="0.3">
      <c r="A2239" s="74">
        <v>45153</v>
      </c>
      <c r="B2239" s="78">
        <v>9.0299999999999994</v>
      </c>
      <c r="C2239" s="80"/>
      <c r="D2239" s="78">
        <v>7.47</v>
      </c>
      <c r="E2239" s="85" t="s">
        <v>38</v>
      </c>
      <c r="F2239" s="78">
        <v>9.01</v>
      </c>
      <c r="G2239" s="80" t="s">
        <v>38</v>
      </c>
      <c r="H2239" s="12">
        <v>30</v>
      </c>
      <c r="I2239" s="1">
        <v>50</v>
      </c>
      <c r="J2239" s="2">
        <f t="shared" si="365"/>
        <v>12.816329102341186</v>
      </c>
      <c r="K2239" s="2">
        <f t="shared" si="366"/>
        <v>21.687587071895571</v>
      </c>
      <c r="L2239" s="2">
        <f t="shared" si="367"/>
        <v>14.072867317225038</v>
      </c>
    </row>
    <row r="2240" spans="1:12" hidden="1" x14ac:dyDescent="0.3">
      <c r="A2240" s="74">
        <v>45154</v>
      </c>
      <c r="B2240" s="78">
        <v>10.16</v>
      </c>
      <c r="C2240" s="80"/>
      <c r="D2240" s="78">
        <v>15.51</v>
      </c>
      <c r="E2240" s="85" t="s">
        <v>38</v>
      </c>
      <c r="F2240" s="78">
        <v>9.9700000000000006</v>
      </c>
      <c r="G2240" s="80" t="s">
        <v>38</v>
      </c>
      <c r="H2240" s="12">
        <v>30</v>
      </c>
      <c r="I2240" s="1">
        <v>50</v>
      </c>
      <c r="J2240" s="2">
        <f t="shared" si="365"/>
        <v>12.830527997368808</v>
      </c>
      <c r="K2240" s="2">
        <f t="shared" si="366"/>
        <v>21.664854677529373</v>
      </c>
      <c r="L2240" s="2">
        <f t="shared" si="367"/>
        <v>14.078115936009569</v>
      </c>
    </row>
    <row r="2241" spans="1:12" hidden="1" x14ac:dyDescent="0.3">
      <c r="A2241" s="74">
        <v>45155</v>
      </c>
      <c r="B2241" s="78">
        <v>9.83</v>
      </c>
      <c r="C2241" s="80"/>
      <c r="D2241" s="78">
        <v>21.85</v>
      </c>
      <c r="E2241" s="85" t="s">
        <v>38</v>
      </c>
      <c r="F2241" s="78">
        <v>11.97</v>
      </c>
      <c r="G2241" s="80" t="s">
        <v>38</v>
      </c>
      <c r="H2241" s="12">
        <v>30</v>
      </c>
      <c r="I2241" s="1">
        <v>50</v>
      </c>
      <c r="J2241" s="2">
        <f t="shared" si="365"/>
        <v>12.83262744488262</v>
      </c>
      <c r="K2241" s="2">
        <f t="shared" si="366"/>
        <v>21.65031946626177</v>
      </c>
      <c r="L2241" s="2">
        <f t="shared" si="367"/>
        <v>14.083226433247139</v>
      </c>
    </row>
    <row r="2242" spans="1:12" hidden="1" x14ac:dyDescent="0.3">
      <c r="A2242" s="74">
        <v>45156</v>
      </c>
      <c r="B2242" s="78">
        <v>6.48</v>
      </c>
      <c r="C2242" s="80"/>
      <c r="D2242" s="78">
        <v>8.69</v>
      </c>
      <c r="E2242" s="85" t="s">
        <v>38</v>
      </c>
      <c r="F2242" s="78">
        <v>8.02</v>
      </c>
      <c r="G2242" s="80" t="s">
        <v>38</v>
      </c>
      <c r="H2242" s="12">
        <v>30</v>
      </c>
      <c r="I2242" s="1">
        <v>50</v>
      </c>
      <c r="J2242" s="2">
        <f t="shared" si="365"/>
        <v>12.83544512444063</v>
      </c>
      <c r="K2242" s="2">
        <f t="shared" si="366"/>
        <v>21.572178621191345</v>
      </c>
      <c r="L2242" s="2">
        <f t="shared" si="367"/>
        <v>14.086347980208465</v>
      </c>
    </row>
    <row r="2243" spans="1:12" hidden="1" x14ac:dyDescent="0.3">
      <c r="A2243" s="74">
        <v>45157</v>
      </c>
      <c r="B2243" s="78">
        <v>7.35</v>
      </c>
      <c r="C2243" s="80"/>
      <c r="D2243" s="78">
        <v>9.58</v>
      </c>
      <c r="E2243" s="85" t="s">
        <v>38</v>
      </c>
      <c r="F2243" s="78">
        <v>8.9</v>
      </c>
      <c r="G2243" s="80" t="s">
        <v>38</v>
      </c>
      <c r="H2243" s="12">
        <v>30</v>
      </c>
      <c r="I2243" s="1">
        <v>50</v>
      </c>
      <c r="J2243" s="2">
        <f t="shared" si="365"/>
        <v>12.834119157589802</v>
      </c>
      <c r="K2243" s="2">
        <f t="shared" si="366"/>
        <v>21.490854677529374</v>
      </c>
      <c r="L2243" s="2">
        <f t="shared" si="367"/>
        <v>14.084359029932221</v>
      </c>
    </row>
    <row r="2244" spans="1:12" hidden="1" x14ac:dyDescent="0.3">
      <c r="A2244" s="74">
        <v>45158</v>
      </c>
      <c r="B2244" s="78">
        <v>6.84</v>
      </c>
      <c r="C2244" s="80"/>
      <c r="D2244" s="78">
        <v>7.76</v>
      </c>
      <c r="E2244" s="85" t="s">
        <v>38</v>
      </c>
      <c r="F2244" s="78">
        <v>7.05</v>
      </c>
      <c r="G2244" s="80" t="s">
        <v>38</v>
      </c>
      <c r="H2244" s="12">
        <v>30</v>
      </c>
      <c r="I2244" s="1">
        <v>50</v>
      </c>
      <c r="J2244" s="2">
        <f t="shared" si="365"/>
        <v>12.831550096816324</v>
      </c>
      <c r="K2244" s="2">
        <f t="shared" si="366"/>
        <v>21.409896931050501</v>
      </c>
      <c r="L2244" s="2">
        <f t="shared" si="367"/>
        <v>14.078171184628356</v>
      </c>
    </row>
    <row r="2245" spans="1:12" hidden="1" x14ac:dyDescent="0.3">
      <c r="A2245" s="74">
        <v>45159</v>
      </c>
      <c r="B2245" s="78">
        <v>6.61</v>
      </c>
      <c r="C2245" s="80"/>
      <c r="D2245" s="78">
        <v>19.220476190476209</v>
      </c>
      <c r="E2245" s="85" t="s">
        <v>91</v>
      </c>
      <c r="F2245" s="78">
        <v>9.5794927536232084</v>
      </c>
      <c r="G2245" s="80" t="s">
        <v>93</v>
      </c>
      <c r="H2245" s="12">
        <v>30</v>
      </c>
      <c r="I2245" s="1">
        <v>50</v>
      </c>
      <c r="J2245" s="2">
        <f t="shared" si="365"/>
        <v>12.814699268087042</v>
      </c>
      <c r="K2245" s="2">
        <f t="shared" si="366"/>
        <v>21.421081371023675</v>
      </c>
      <c r="L2245" s="2">
        <f t="shared" si="367"/>
        <v>14.074606247483672</v>
      </c>
    </row>
    <row r="2246" spans="1:12" hidden="1" x14ac:dyDescent="0.3">
      <c r="A2246" s="74">
        <v>45160</v>
      </c>
      <c r="B2246" s="78">
        <v>9.25</v>
      </c>
      <c r="C2246" s="80"/>
      <c r="D2246" s="78">
        <v>35.39</v>
      </c>
      <c r="E2246" s="85" t="s">
        <v>38</v>
      </c>
      <c r="F2246" s="78">
        <v>13.8</v>
      </c>
      <c r="G2246" s="80" t="s">
        <v>38</v>
      </c>
      <c r="H2246" s="12">
        <v>30</v>
      </c>
      <c r="I2246" s="1">
        <v>50</v>
      </c>
      <c r="J2246" s="2">
        <f t="shared" si="365"/>
        <v>12.806329102341188</v>
      </c>
      <c r="K2246" s="2">
        <f t="shared" si="366"/>
        <v>21.306715173840573</v>
      </c>
      <c r="L2246" s="2">
        <f t="shared" si="367"/>
        <v>14.077534424279252</v>
      </c>
    </row>
    <row r="2247" spans="1:12" hidden="1" x14ac:dyDescent="0.3">
      <c r="A2247" s="74">
        <v>45161</v>
      </c>
      <c r="B2247" s="78">
        <v>12.45</v>
      </c>
      <c r="C2247" s="80"/>
      <c r="D2247" s="78">
        <v>20</v>
      </c>
      <c r="E2247" s="85" t="s">
        <v>38</v>
      </c>
      <c r="F2247" s="78">
        <v>14.26</v>
      </c>
      <c r="G2247" s="80" t="s">
        <v>38</v>
      </c>
      <c r="H2247" s="12">
        <v>30</v>
      </c>
      <c r="I2247" s="1">
        <v>50</v>
      </c>
      <c r="J2247" s="2">
        <f t="shared" si="365"/>
        <v>12.807130207313561</v>
      </c>
      <c r="K2247" s="2">
        <f t="shared" si="366"/>
        <v>21.117926441446208</v>
      </c>
      <c r="L2247" s="2">
        <f t="shared" si="367"/>
        <v>14.083252656323451</v>
      </c>
    </row>
    <row r="2248" spans="1:12" hidden="1" x14ac:dyDescent="0.3">
      <c r="A2248" s="74">
        <v>45162</v>
      </c>
      <c r="B2248" s="78">
        <v>12.88</v>
      </c>
      <c r="C2248" s="80"/>
      <c r="D2248" s="78">
        <v>11.85</v>
      </c>
      <c r="E2248" s="85" t="s">
        <v>38</v>
      </c>
      <c r="F2248" s="78">
        <v>13.38</v>
      </c>
      <c r="G2248" s="80" t="s">
        <v>38</v>
      </c>
      <c r="H2248" s="12">
        <v>30</v>
      </c>
      <c r="I2248" s="1">
        <v>50</v>
      </c>
      <c r="J2248" s="2">
        <f t="shared" si="365"/>
        <v>12.828839147544603</v>
      </c>
      <c r="K2248" s="2">
        <f t="shared" si="366"/>
        <v>21.102856018911002</v>
      </c>
      <c r="L2248" s="2">
        <f t="shared" si="367"/>
        <v>14.10223055687594</v>
      </c>
    </row>
    <row r="2249" spans="1:12" hidden="1" x14ac:dyDescent="0.3">
      <c r="A2249" s="74">
        <v>45163</v>
      </c>
      <c r="B2249" s="78">
        <v>12.51</v>
      </c>
      <c r="C2249" s="80"/>
      <c r="D2249" s="78">
        <v>20.21</v>
      </c>
      <c r="E2249" s="85" t="s">
        <v>38</v>
      </c>
      <c r="F2249" s="78">
        <v>11.73</v>
      </c>
      <c r="G2249" s="80" t="s">
        <v>38</v>
      </c>
      <c r="H2249" s="12">
        <v>30</v>
      </c>
      <c r="I2249" s="1">
        <v>50</v>
      </c>
      <c r="J2249" s="2">
        <f t="shared" si="365"/>
        <v>12.84709881605289</v>
      </c>
      <c r="K2249" s="2">
        <f t="shared" si="366"/>
        <v>21.056461652713818</v>
      </c>
      <c r="L2249" s="2">
        <f t="shared" si="367"/>
        <v>14.112479175660466</v>
      </c>
    </row>
    <row r="2250" spans="1:12" hidden="1" x14ac:dyDescent="0.3">
      <c r="A2250" s="74">
        <v>45164</v>
      </c>
      <c r="B2250" s="78">
        <v>15.2</v>
      </c>
      <c r="C2250" s="80"/>
      <c r="D2250" s="78">
        <v>17.899999999999999</v>
      </c>
      <c r="E2250" s="85" t="s">
        <v>38</v>
      </c>
      <c r="F2250" s="78">
        <v>16.96</v>
      </c>
      <c r="G2250" s="80" t="s">
        <v>38</v>
      </c>
      <c r="H2250" s="12">
        <v>30</v>
      </c>
      <c r="I2250" s="1">
        <v>50</v>
      </c>
      <c r="J2250" s="2">
        <f t="shared" si="365"/>
        <v>12.856794948649577</v>
      </c>
      <c r="K2250" s="2">
        <f t="shared" si="366"/>
        <v>21.065701089333537</v>
      </c>
      <c r="L2250" s="2">
        <f t="shared" si="367"/>
        <v>14.130573098312402</v>
      </c>
    </row>
    <row r="2251" spans="1:12" hidden="1" x14ac:dyDescent="0.3">
      <c r="A2251" s="74">
        <v>45165</v>
      </c>
      <c r="B2251" s="78">
        <v>13.67</v>
      </c>
      <c r="C2251" s="80"/>
      <c r="D2251" s="78">
        <v>13.84</v>
      </c>
      <c r="E2251" s="85" t="s">
        <v>38</v>
      </c>
      <c r="F2251" s="78">
        <v>13.01</v>
      </c>
      <c r="G2251" s="80" t="s">
        <v>38</v>
      </c>
      <c r="H2251" s="12">
        <v>30</v>
      </c>
      <c r="I2251" s="1">
        <v>50</v>
      </c>
      <c r="J2251" s="2">
        <f t="shared" si="365"/>
        <v>12.868010418262834</v>
      </c>
      <c r="K2251" s="2">
        <f t="shared" si="366"/>
        <v>21.078630666798325</v>
      </c>
      <c r="L2251" s="2">
        <f t="shared" si="367"/>
        <v>14.134523374555497</v>
      </c>
    </row>
    <row r="2252" spans="1:12" hidden="1" x14ac:dyDescent="0.3">
      <c r="A2252" s="74">
        <v>45166</v>
      </c>
      <c r="B2252" s="78">
        <v>13.95</v>
      </c>
      <c r="C2252" s="80"/>
      <c r="D2252" s="78">
        <v>18.25</v>
      </c>
      <c r="E2252" s="85" t="s">
        <v>38</v>
      </c>
      <c r="F2252" s="78">
        <v>14.18</v>
      </c>
      <c r="G2252" s="80" t="s">
        <v>38</v>
      </c>
      <c r="H2252" s="12">
        <v>30</v>
      </c>
      <c r="I2252" s="1">
        <v>50</v>
      </c>
      <c r="J2252" s="2">
        <f t="shared" si="365"/>
        <v>12.863065666881619</v>
      </c>
      <c r="K2252" s="2">
        <f t="shared" si="366"/>
        <v>21.061053202009592</v>
      </c>
      <c r="L2252" s="2">
        <f t="shared" si="367"/>
        <v>14.133639396654946</v>
      </c>
    </row>
    <row r="2253" spans="1:12" hidden="1" x14ac:dyDescent="0.3">
      <c r="A2253" s="74">
        <v>45167</v>
      </c>
      <c r="B2253" s="78">
        <v>17.850000000000001</v>
      </c>
      <c r="C2253" s="80"/>
      <c r="D2253" s="78">
        <v>28.43</v>
      </c>
      <c r="E2253" s="85" t="s">
        <v>38</v>
      </c>
      <c r="F2253" s="78">
        <v>17.309999999999999</v>
      </c>
      <c r="G2253" s="80" t="s">
        <v>38</v>
      </c>
      <c r="H2253" s="12">
        <v>30</v>
      </c>
      <c r="I2253" s="1">
        <v>50</v>
      </c>
      <c r="J2253" s="2">
        <f t="shared" si="365"/>
        <v>12.836988318815322</v>
      </c>
      <c r="K2253" s="2">
        <f t="shared" si="366"/>
        <v>21.089672920319451</v>
      </c>
      <c r="L2253" s="2">
        <f t="shared" si="367"/>
        <v>14.13587696571572</v>
      </c>
    </row>
    <row r="2254" spans="1:12" hidden="1" x14ac:dyDescent="0.3">
      <c r="A2254" s="74">
        <v>45168</v>
      </c>
      <c r="B2254" s="78">
        <v>19.41</v>
      </c>
      <c r="C2254" s="80"/>
      <c r="D2254" s="78">
        <v>46.12</v>
      </c>
      <c r="E2254" s="85" t="s">
        <v>38</v>
      </c>
      <c r="F2254" s="78">
        <v>20.07</v>
      </c>
      <c r="G2254" s="80" t="s">
        <v>38</v>
      </c>
      <c r="H2254" s="12">
        <v>30</v>
      </c>
      <c r="I2254" s="1">
        <v>50</v>
      </c>
      <c r="J2254" s="2">
        <f t="shared" si="365"/>
        <v>12.854308760804274</v>
      </c>
      <c r="K2254" s="2">
        <f t="shared" si="366"/>
        <v>21.107109540037762</v>
      </c>
      <c r="L2254" s="2">
        <f t="shared" si="367"/>
        <v>14.1584460264892</v>
      </c>
    </row>
    <row r="2255" spans="1:12" hidden="1" x14ac:dyDescent="0.3">
      <c r="A2255" s="74">
        <v>45169</v>
      </c>
      <c r="B2255" s="78">
        <v>9.6300000000000008</v>
      </c>
      <c r="C2255" s="80"/>
      <c r="D2255" s="78">
        <v>17.54</v>
      </c>
      <c r="E2255" s="85" t="s">
        <v>38</v>
      </c>
      <c r="F2255" s="78">
        <v>10.119999999999999</v>
      </c>
      <c r="G2255" s="80" t="s">
        <v>38</v>
      </c>
      <c r="H2255" s="12">
        <v>30</v>
      </c>
      <c r="I2255" s="1">
        <v>50</v>
      </c>
      <c r="J2255" s="2">
        <f t="shared" si="365"/>
        <v>12.854449284465094</v>
      </c>
      <c r="K2255" s="2">
        <f t="shared" si="366"/>
        <v>21.122151793558888</v>
      </c>
      <c r="L2255" s="2">
        <f t="shared" si="367"/>
        <v>14.157396302732293</v>
      </c>
    </row>
    <row r="2256" spans="1:12" hidden="1" x14ac:dyDescent="0.3">
      <c r="A2256" s="74">
        <v>45170</v>
      </c>
      <c r="B2256" s="78">
        <v>10.3</v>
      </c>
      <c r="C2256" s="80" t="s">
        <v>38</v>
      </c>
      <c r="D2256" s="78">
        <v>13.58</v>
      </c>
      <c r="E2256" s="85" t="s">
        <v>38</v>
      </c>
      <c r="F2256" s="78">
        <v>11.31</v>
      </c>
      <c r="G2256" s="80" t="s">
        <v>38</v>
      </c>
      <c r="H2256" s="12">
        <v>30</v>
      </c>
      <c r="I2256" s="1">
        <v>50</v>
      </c>
      <c r="J2256" s="2">
        <f t="shared" si="365"/>
        <v>12.853316687780012</v>
      </c>
      <c r="K2256" s="2">
        <f t="shared" si="366"/>
        <v>21.080320807643393</v>
      </c>
      <c r="L2256" s="2">
        <f t="shared" si="367"/>
        <v>14.140269230909087</v>
      </c>
    </row>
    <row r="2257" spans="1:12" hidden="1" x14ac:dyDescent="0.3">
      <c r="A2257" s="74">
        <v>45171</v>
      </c>
      <c r="B2257" s="78">
        <v>12.11</v>
      </c>
      <c r="C2257" s="80" t="s">
        <v>38</v>
      </c>
      <c r="D2257" s="78">
        <v>9.64</v>
      </c>
      <c r="E2257" s="85" t="s">
        <v>38</v>
      </c>
      <c r="F2257" s="78">
        <v>9.76</v>
      </c>
      <c r="G2257" s="80" t="s">
        <v>38</v>
      </c>
      <c r="H2257" s="12">
        <v>30</v>
      </c>
      <c r="I2257" s="1">
        <v>50</v>
      </c>
      <c r="J2257" s="2">
        <f t="shared" si="365"/>
        <v>12.860443759603214</v>
      </c>
      <c r="K2257" s="2">
        <f t="shared" si="366"/>
        <v>21.046630666798325</v>
      </c>
      <c r="L2257" s="2">
        <f t="shared" si="367"/>
        <v>14.132700170135609</v>
      </c>
    </row>
    <row r="2258" spans="1:12" hidden="1" x14ac:dyDescent="0.3">
      <c r="A2258" s="74">
        <v>45172</v>
      </c>
      <c r="B2258" s="78">
        <v>12.47</v>
      </c>
      <c r="C2258" s="80" t="s">
        <v>38</v>
      </c>
      <c r="D2258" s="78">
        <v>13.22</v>
      </c>
      <c r="E2258" s="85" t="s">
        <v>38</v>
      </c>
      <c r="F2258" s="78">
        <v>12.65</v>
      </c>
      <c r="G2258" s="80" t="s">
        <v>38</v>
      </c>
      <c r="H2258" s="12">
        <v>30</v>
      </c>
      <c r="I2258" s="1">
        <v>50</v>
      </c>
      <c r="J2258" s="2">
        <f t="shared" si="365"/>
        <v>12.862902323139126</v>
      </c>
      <c r="K2258" s="2">
        <f t="shared" si="366"/>
        <v>21.060517990741989</v>
      </c>
      <c r="L2258" s="2">
        <f t="shared" si="367"/>
        <v>14.140738844168759</v>
      </c>
    </row>
    <row r="2259" spans="1:12" hidden="1" x14ac:dyDescent="0.3">
      <c r="A2259" s="74">
        <v>45173</v>
      </c>
      <c r="B2259" s="78">
        <v>18.73</v>
      </c>
      <c r="C2259" s="80" t="s">
        <v>38</v>
      </c>
      <c r="D2259" s="78">
        <v>23.02</v>
      </c>
      <c r="E2259" s="85" t="s">
        <v>38</v>
      </c>
      <c r="F2259" s="78">
        <v>17.52</v>
      </c>
      <c r="G2259" s="80" t="s">
        <v>38</v>
      </c>
      <c r="H2259" s="12">
        <v>30</v>
      </c>
      <c r="I2259" s="1">
        <v>50</v>
      </c>
      <c r="J2259" s="2">
        <f t="shared" si="365"/>
        <v>12.881189615956799</v>
      </c>
      <c r="K2259" s="2">
        <f t="shared" si="366"/>
        <v>21.089081371023678</v>
      </c>
      <c r="L2259" s="2">
        <f t="shared" si="367"/>
        <v>14.163169783395277</v>
      </c>
    </row>
    <row r="2260" spans="1:12" hidden="1" x14ac:dyDescent="0.3">
      <c r="A2260" s="74">
        <v>45174</v>
      </c>
      <c r="B2260" s="78">
        <v>16.47</v>
      </c>
      <c r="C2260" s="80" t="s">
        <v>38</v>
      </c>
      <c r="D2260" s="78">
        <v>40.343684210526334</v>
      </c>
      <c r="E2260" s="85" t="s">
        <v>104</v>
      </c>
      <c r="F2260" s="78">
        <v>20.57</v>
      </c>
      <c r="G2260" s="80" t="s">
        <v>38</v>
      </c>
      <c r="H2260" s="12">
        <v>30</v>
      </c>
      <c r="I2260" s="1">
        <v>50</v>
      </c>
      <c r="J2260" s="2">
        <f t="shared" si="365"/>
        <v>12.895057019271722</v>
      </c>
      <c r="K2260" s="2">
        <f t="shared" si="366"/>
        <v>21.175570622320937</v>
      </c>
      <c r="L2260" s="2">
        <f t="shared" si="367"/>
        <v>14.195959838643896</v>
      </c>
    </row>
    <row r="2261" spans="1:12" hidden="1" x14ac:dyDescent="0.3">
      <c r="A2261" s="74">
        <v>45175</v>
      </c>
      <c r="B2261" s="78">
        <v>14.85</v>
      </c>
      <c r="C2261" s="80" t="s">
        <v>38</v>
      </c>
      <c r="D2261" s="78">
        <v>29.167619047619063</v>
      </c>
      <c r="E2261" s="85" t="s">
        <v>39</v>
      </c>
      <c r="F2261" s="78">
        <v>14.84</v>
      </c>
      <c r="G2261" s="80" t="s">
        <v>38</v>
      </c>
      <c r="H2261" s="12">
        <v>30</v>
      </c>
      <c r="I2261" s="1">
        <v>50</v>
      </c>
      <c r="J2261" s="2">
        <f t="shared" si="365"/>
        <v>12.905029394962328</v>
      </c>
      <c r="K2261" s="2">
        <f t="shared" si="366"/>
        <v>21.219169549215639</v>
      </c>
      <c r="L2261" s="2">
        <f t="shared" si="367"/>
        <v>14.207783043063785</v>
      </c>
    </row>
    <row r="2262" spans="1:12" hidden="1" x14ac:dyDescent="0.3">
      <c r="A2262" s="74">
        <v>45176</v>
      </c>
      <c r="B2262" s="78">
        <v>28.83</v>
      </c>
      <c r="C2262" s="80" t="s">
        <v>38</v>
      </c>
      <c r="D2262" s="78">
        <v>42.293999999999983</v>
      </c>
      <c r="E2262" s="85" t="s">
        <v>66</v>
      </c>
      <c r="F2262" s="78">
        <v>34.54</v>
      </c>
      <c r="G2262" s="80" t="s">
        <v>38</v>
      </c>
      <c r="H2262" s="12">
        <v>30</v>
      </c>
      <c r="I2262" s="1">
        <v>50</v>
      </c>
      <c r="J2262" s="2">
        <f t="shared" si="365"/>
        <v>12.948510057945757</v>
      </c>
      <c r="K2262" s="2">
        <f t="shared" si="366"/>
        <v>21.287547014004371</v>
      </c>
      <c r="L2262" s="2">
        <f t="shared" si="367"/>
        <v>14.271705694997484</v>
      </c>
    </row>
    <row r="2263" spans="1:12" hidden="1" x14ac:dyDescent="0.3">
      <c r="A2263" s="74">
        <v>45177</v>
      </c>
      <c r="B2263" s="78">
        <v>8.3918181818181914</v>
      </c>
      <c r="C2263" s="80" t="s">
        <v>44</v>
      </c>
      <c r="D2263" s="78">
        <v>14.1</v>
      </c>
      <c r="E2263" s="85" t="s">
        <v>38</v>
      </c>
      <c r="F2263" s="78">
        <v>10.44</v>
      </c>
      <c r="G2263" s="80" t="s">
        <v>38</v>
      </c>
      <c r="H2263" s="12">
        <v>30</v>
      </c>
      <c r="I2263" s="1">
        <v>50</v>
      </c>
      <c r="J2263" s="2">
        <f t="shared" si="365"/>
        <v>12.923073091597191</v>
      </c>
      <c r="K2263" s="2">
        <f t="shared" si="366"/>
        <v>21.281631521046624</v>
      </c>
      <c r="L2263" s="2">
        <f t="shared" si="367"/>
        <v>14.265131109362127</v>
      </c>
    </row>
    <row r="2264" spans="1:12" hidden="1" x14ac:dyDescent="0.3">
      <c r="A2264" s="74">
        <v>45178</v>
      </c>
      <c r="B2264" s="78">
        <v>7.78</v>
      </c>
      <c r="C2264" s="80" t="s">
        <v>38</v>
      </c>
      <c r="D2264" s="78">
        <v>9.67</v>
      </c>
      <c r="E2264" s="85" t="s">
        <v>38</v>
      </c>
      <c r="F2264" s="78">
        <v>9.98</v>
      </c>
      <c r="G2264" s="80" t="s">
        <v>38</v>
      </c>
      <c r="H2264" s="12">
        <v>30</v>
      </c>
      <c r="I2264" s="1">
        <v>50</v>
      </c>
      <c r="J2264" s="2">
        <f t="shared" ref="J2264:J2327" si="368">AVERAGE(B1900:B2264)</f>
        <v>12.926747124746356</v>
      </c>
      <c r="K2264" s="2">
        <f t="shared" ref="K2264:K2327" si="369">AVERAGE(D1900:D2264)</f>
        <v>21.108701943581838</v>
      </c>
      <c r="L2264" s="2">
        <f t="shared" ref="L2264:L2327" si="370">AVERAGE(F1900:F2264)</f>
        <v>14.268888015439472</v>
      </c>
    </row>
    <row r="2265" spans="1:12" hidden="1" x14ac:dyDescent="0.3">
      <c r="A2265" s="74">
        <v>45179</v>
      </c>
      <c r="B2265" s="78">
        <v>12.6</v>
      </c>
      <c r="C2265" s="80" t="s">
        <v>38</v>
      </c>
      <c r="D2265" s="78">
        <v>12.83</v>
      </c>
      <c r="E2265" s="85" t="s">
        <v>38</v>
      </c>
      <c r="F2265" s="78">
        <v>11.88</v>
      </c>
      <c r="G2265" s="80" t="s">
        <v>38</v>
      </c>
      <c r="H2265" s="12">
        <v>30</v>
      </c>
      <c r="I2265" s="1">
        <v>50</v>
      </c>
      <c r="J2265" s="2">
        <f t="shared" si="368"/>
        <v>12.946249887177297</v>
      </c>
      <c r="K2265" s="2">
        <f t="shared" si="369"/>
        <v>21.083321661891695</v>
      </c>
      <c r="L2265" s="2">
        <f t="shared" si="370"/>
        <v>14.281539949141132</v>
      </c>
    </row>
    <row r="2266" spans="1:12" hidden="1" x14ac:dyDescent="0.3">
      <c r="A2266" s="74">
        <v>45180</v>
      </c>
      <c r="B2266" s="78">
        <v>12.25</v>
      </c>
      <c r="C2266" s="80" t="s">
        <v>38</v>
      </c>
      <c r="D2266" s="78">
        <v>17.989999999999998</v>
      </c>
      <c r="E2266" s="85" t="s">
        <v>38</v>
      </c>
      <c r="F2266" s="78">
        <v>11.84</v>
      </c>
      <c r="G2266" s="80" t="s">
        <v>38</v>
      </c>
      <c r="H2266" s="12">
        <v>30</v>
      </c>
      <c r="I2266" s="1">
        <v>50</v>
      </c>
      <c r="J2266" s="2">
        <f t="shared" si="368"/>
        <v>12.960365909276746</v>
      </c>
      <c r="K2266" s="2">
        <f t="shared" si="369"/>
        <v>21.090673774567751</v>
      </c>
      <c r="L2266" s="2">
        <f t="shared" si="370"/>
        <v>14.288970888367651</v>
      </c>
    </row>
    <row r="2267" spans="1:12" hidden="1" x14ac:dyDescent="0.3">
      <c r="A2267" s="74">
        <v>45181</v>
      </c>
      <c r="B2267" s="78">
        <v>18.75</v>
      </c>
      <c r="C2267" s="80" t="s">
        <v>38</v>
      </c>
      <c r="D2267" s="78">
        <v>22.99</v>
      </c>
      <c r="E2267" s="85" t="s">
        <v>38</v>
      </c>
      <c r="F2267" s="78">
        <v>17.96</v>
      </c>
      <c r="G2267" s="80" t="s">
        <v>38</v>
      </c>
      <c r="H2267" s="12">
        <v>30</v>
      </c>
      <c r="I2267" s="1">
        <v>50</v>
      </c>
      <c r="J2267" s="2">
        <f t="shared" si="368"/>
        <v>12.990531655133102</v>
      </c>
      <c r="K2267" s="2">
        <f t="shared" si="369"/>
        <v>21.062335746398741</v>
      </c>
      <c r="L2267" s="2">
        <f t="shared" si="370"/>
        <v>14.305352103837263</v>
      </c>
    </row>
    <row r="2268" spans="1:12" hidden="1" x14ac:dyDescent="0.3">
      <c r="A2268" s="74">
        <v>45182</v>
      </c>
      <c r="B2268" s="78">
        <v>21.47</v>
      </c>
      <c r="C2268" s="80" t="s">
        <v>38</v>
      </c>
      <c r="D2268" s="78">
        <v>24.54</v>
      </c>
      <c r="E2268" s="85" t="s">
        <v>38</v>
      </c>
      <c r="F2268" s="78">
        <v>19.84</v>
      </c>
      <c r="G2268" s="80" t="s">
        <v>38</v>
      </c>
      <c r="H2268" s="12">
        <v>30</v>
      </c>
      <c r="I2268" s="1">
        <v>50</v>
      </c>
      <c r="J2268" s="2">
        <f t="shared" si="368"/>
        <v>13.019979168945254</v>
      </c>
      <c r="K2268" s="2">
        <f t="shared" si="369"/>
        <v>21.032058955216865</v>
      </c>
      <c r="L2268" s="2">
        <f t="shared" si="370"/>
        <v>14.321539949141133</v>
      </c>
    </row>
    <row r="2269" spans="1:12" hidden="1" x14ac:dyDescent="0.3">
      <c r="A2269" s="74">
        <v>45183</v>
      </c>
      <c r="B2269" s="78">
        <v>17.84</v>
      </c>
      <c r="C2269" s="80" t="s">
        <v>38</v>
      </c>
      <c r="D2269" s="78">
        <v>21.69</v>
      </c>
      <c r="E2269" s="85" t="s">
        <v>38</v>
      </c>
      <c r="F2269" s="78">
        <v>18.25</v>
      </c>
      <c r="G2269" s="80" t="s">
        <v>38</v>
      </c>
      <c r="H2269" s="12">
        <v>30</v>
      </c>
      <c r="I2269" s="1">
        <v>50</v>
      </c>
      <c r="J2269" s="2">
        <f t="shared" si="368"/>
        <v>13.037631102646912</v>
      </c>
      <c r="K2269" s="2">
        <f t="shared" si="369"/>
        <v>21.038932194653484</v>
      </c>
      <c r="L2269" s="2">
        <f t="shared" si="370"/>
        <v>14.331788567925662</v>
      </c>
    </row>
    <row r="2270" spans="1:12" hidden="1" x14ac:dyDescent="0.3">
      <c r="A2270" s="74">
        <v>45184</v>
      </c>
      <c r="B2270" s="78">
        <v>16.28</v>
      </c>
      <c r="C2270" s="80" t="s">
        <v>38</v>
      </c>
      <c r="D2270" s="78">
        <v>28.97</v>
      </c>
      <c r="E2270" s="85" t="s">
        <v>38</v>
      </c>
      <c r="F2270" s="78">
        <v>20.88</v>
      </c>
      <c r="G2270" s="80" t="s">
        <v>38</v>
      </c>
      <c r="H2270" s="12">
        <v>30</v>
      </c>
      <c r="I2270" s="1">
        <v>50</v>
      </c>
      <c r="J2270" s="2">
        <f t="shared" si="368"/>
        <v>13.036305135796082</v>
      </c>
      <c r="K2270" s="2">
        <f t="shared" si="369"/>
        <v>21.067382898878837</v>
      </c>
      <c r="L2270" s="2">
        <f t="shared" si="370"/>
        <v>14.344219507152182</v>
      </c>
    </row>
    <row r="2271" spans="1:12" hidden="1" x14ac:dyDescent="0.3">
      <c r="A2271" s="74">
        <v>45185</v>
      </c>
      <c r="B2271" s="78">
        <v>13.59</v>
      </c>
      <c r="C2271" s="80" t="s">
        <v>38</v>
      </c>
      <c r="D2271" s="78">
        <v>17.8</v>
      </c>
      <c r="E2271" s="85" t="s">
        <v>38</v>
      </c>
      <c r="F2271" s="78">
        <v>15.74</v>
      </c>
      <c r="G2271" s="80" t="s">
        <v>38</v>
      </c>
      <c r="H2271" s="12">
        <v>30</v>
      </c>
      <c r="I2271" s="1">
        <v>50</v>
      </c>
      <c r="J2271" s="2">
        <f t="shared" si="368"/>
        <v>13.059067566735308</v>
      </c>
      <c r="K2271" s="2">
        <f t="shared" si="369"/>
        <v>21.053749096061935</v>
      </c>
      <c r="L2271" s="2">
        <f t="shared" si="370"/>
        <v>14.367313429804115</v>
      </c>
    </row>
    <row r="2272" spans="1:12" hidden="1" x14ac:dyDescent="0.3">
      <c r="A2272" s="74">
        <v>45186</v>
      </c>
      <c r="B2272" s="78">
        <v>17.86</v>
      </c>
      <c r="C2272" s="80" t="s">
        <v>38</v>
      </c>
      <c r="D2272" s="78">
        <v>20.99</v>
      </c>
      <c r="E2272" s="85" t="s">
        <v>38</v>
      </c>
      <c r="F2272" s="78">
        <v>18.95</v>
      </c>
      <c r="G2272" s="80" t="s">
        <v>38</v>
      </c>
      <c r="H2272" s="12">
        <v>30</v>
      </c>
      <c r="I2272" s="1">
        <v>50</v>
      </c>
      <c r="J2272" s="2">
        <f t="shared" si="368"/>
        <v>13.082465356790555</v>
      </c>
      <c r="K2272" s="2">
        <f t="shared" si="369"/>
        <v>21.004425152399961</v>
      </c>
      <c r="L2272" s="2">
        <f t="shared" si="370"/>
        <v>14.384274755770965</v>
      </c>
    </row>
    <row r="2273" spans="1:12" hidden="1" x14ac:dyDescent="0.3">
      <c r="A2273" s="74">
        <v>45187</v>
      </c>
      <c r="B2273" s="78">
        <v>20.14</v>
      </c>
      <c r="C2273" s="80" t="s">
        <v>38</v>
      </c>
      <c r="D2273" s="78">
        <v>37.26</v>
      </c>
      <c r="E2273" s="85" t="s">
        <v>38</v>
      </c>
      <c r="F2273" s="78">
        <v>22.65</v>
      </c>
      <c r="G2273" s="80" t="s">
        <v>38</v>
      </c>
      <c r="H2273" s="12">
        <v>30</v>
      </c>
      <c r="I2273" s="1">
        <v>50</v>
      </c>
      <c r="J2273" s="2">
        <f t="shared" si="368"/>
        <v>13.118432207619286</v>
      </c>
      <c r="K2273" s="2">
        <f t="shared" si="369"/>
        <v>21.068340645357708</v>
      </c>
      <c r="L2273" s="2">
        <f t="shared" si="370"/>
        <v>14.417230556875936</v>
      </c>
    </row>
    <row r="2274" spans="1:12" hidden="1" x14ac:dyDescent="0.3">
      <c r="A2274" s="74">
        <v>45188</v>
      </c>
      <c r="B2274" s="78">
        <v>22.31</v>
      </c>
      <c r="C2274" s="80" t="s">
        <v>38</v>
      </c>
      <c r="D2274" s="78">
        <v>51.25</v>
      </c>
      <c r="E2274" s="85" t="s">
        <v>38</v>
      </c>
      <c r="F2274" s="78">
        <v>25.45</v>
      </c>
      <c r="G2274" s="80" t="s">
        <v>38</v>
      </c>
      <c r="H2274" s="12">
        <v>30</v>
      </c>
      <c r="I2274" s="1">
        <v>50</v>
      </c>
      <c r="J2274" s="2">
        <f t="shared" si="368"/>
        <v>13.157327235243594</v>
      </c>
      <c r="K2274" s="2">
        <f t="shared" si="369"/>
        <v>21.148537381329092</v>
      </c>
      <c r="L2274" s="2">
        <f t="shared" si="370"/>
        <v>14.459633871793065</v>
      </c>
    </row>
    <row r="2275" spans="1:12" hidden="1" x14ac:dyDescent="0.3">
      <c r="A2275" s="74">
        <v>45189</v>
      </c>
      <c r="B2275" s="78">
        <v>20.82</v>
      </c>
      <c r="C2275" s="80" t="s">
        <v>38</v>
      </c>
      <c r="D2275" s="78">
        <v>65.23</v>
      </c>
      <c r="E2275" s="85" t="s">
        <v>38</v>
      </c>
      <c r="F2275" s="78">
        <v>26.61</v>
      </c>
      <c r="G2275" s="80" t="s">
        <v>38</v>
      </c>
      <c r="H2275" s="12">
        <v>30</v>
      </c>
      <c r="I2275" s="1">
        <v>50</v>
      </c>
      <c r="J2275" s="2">
        <f t="shared" si="368"/>
        <v>13.172492981099948</v>
      </c>
      <c r="K2275" s="2">
        <f t="shared" si="369"/>
        <v>21.283861324991065</v>
      </c>
      <c r="L2275" s="2">
        <f t="shared" si="370"/>
        <v>14.48778304306378</v>
      </c>
    </row>
    <row r="2276" spans="1:12" hidden="1" x14ac:dyDescent="0.3">
      <c r="A2276" s="74">
        <v>45190</v>
      </c>
      <c r="B2276" s="78">
        <v>25</v>
      </c>
      <c r="C2276" s="80" t="s">
        <v>38</v>
      </c>
      <c r="D2276" s="78">
        <v>34.699999999999982</v>
      </c>
      <c r="E2276" s="85" t="s">
        <v>68</v>
      </c>
      <c r="F2276" s="78">
        <v>26.29</v>
      </c>
      <c r="G2276" s="80" t="s">
        <v>38</v>
      </c>
      <c r="H2276" s="12">
        <v>30</v>
      </c>
      <c r="I2276" s="1">
        <v>50</v>
      </c>
      <c r="J2276" s="2">
        <f t="shared" si="368"/>
        <v>13.179675301541938</v>
      </c>
      <c r="K2276" s="2">
        <f t="shared" si="369"/>
        <v>21.331804986962894</v>
      </c>
      <c r="L2276" s="2">
        <f t="shared" si="370"/>
        <v>14.503446026489193</v>
      </c>
    </row>
    <row r="2277" spans="1:12" hidden="1" x14ac:dyDescent="0.3">
      <c r="A2277" s="74">
        <v>45191</v>
      </c>
      <c r="B2277" s="78">
        <v>15.71</v>
      </c>
      <c r="C2277" s="80" t="s">
        <v>38</v>
      </c>
      <c r="D2277" s="78">
        <v>15.48</v>
      </c>
      <c r="E2277" s="85" t="s">
        <v>38</v>
      </c>
      <c r="F2277" s="78">
        <v>17.27</v>
      </c>
      <c r="G2277" s="80" t="s">
        <v>38</v>
      </c>
      <c r="H2277" s="12">
        <v>30</v>
      </c>
      <c r="I2277" s="1">
        <v>50</v>
      </c>
      <c r="J2277" s="2">
        <f t="shared" si="368"/>
        <v>13.201001268392767</v>
      </c>
      <c r="K2277" s="2">
        <f t="shared" si="369"/>
        <v>21.358283860202331</v>
      </c>
      <c r="L2277" s="2">
        <f t="shared" si="370"/>
        <v>14.530821717096927</v>
      </c>
    </row>
    <row r="2278" spans="1:12" hidden="1" x14ac:dyDescent="0.3">
      <c r="A2278" s="74">
        <v>45192</v>
      </c>
      <c r="B2278" s="78">
        <v>15.18</v>
      </c>
      <c r="C2278" s="80" t="s">
        <v>38</v>
      </c>
      <c r="D2278" s="78">
        <v>10.53</v>
      </c>
      <c r="E2278" s="85" t="s">
        <v>38</v>
      </c>
      <c r="F2278" s="78">
        <v>12.77</v>
      </c>
      <c r="G2278" s="80" t="s">
        <v>38</v>
      </c>
      <c r="H2278" s="12">
        <v>30</v>
      </c>
      <c r="I2278" s="1">
        <v>50</v>
      </c>
      <c r="J2278" s="2">
        <f t="shared" si="368"/>
        <v>13.216664251818182</v>
      </c>
      <c r="K2278" s="2">
        <f t="shared" si="369"/>
        <v>21.362565550343177</v>
      </c>
      <c r="L2278" s="2">
        <f t="shared" si="370"/>
        <v>14.541595197759909</v>
      </c>
    </row>
    <row r="2279" spans="1:12" hidden="1" x14ac:dyDescent="0.3">
      <c r="A2279" s="74">
        <v>45193</v>
      </c>
      <c r="B2279" s="78">
        <v>10.77</v>
      </c>
      <c r="C2279" s="80" t="s">
        <v>38</v>
      </c>
      <c r="D2279" s="78">
        <v>11.21</v>
      </c>
      <c r="E2279" s="85" t="s">
        <v>38</v>
      </c>
      <c r="F2279" s="78">
        <v>12.2</v>
      </c>
      <c r="G2279" s="80" t="s">
        <v>38</v>
      </c>
      <c r="H2279" s="12">
        <v>30</v>
      </c>
      <c r="I2279" s="1">
        <v>50</v>
      </c>
      <c r="J2279" s="2">
        <f t="shared" si="368"/>
        <v>13.226194638558512</v>
      </c>
      <c r="K2279" s="2">
        <f t="shared" si="369"/>
        <v>21.346452874286836</v>
      </c>
      <c r="L2279" s="2">
        <f t="shared" si="370"/>
        <v>14.548970888367641</v>
      </c>
    </row>
    <row r="2280" spans="1:12" hidden="1" x14ac:dyDescent="0.3">
      <c r="A2280" s="74">
        <v>45194</v>
      </c>
      <c r="B2280" s="78">
        <v>12.46</v>
      </c>
      <c r="C2280" s="80" t="s">
        <v>38</v>
      </c>
      <c r="D2280" s="78">
        <v>19.940000000000001</v>
      </c>
      <c r="E2280" s="85" t="s">
        <v>38</v>
      </c>
      <c r="F2280" s="78">
        <v>18.7</v>
      </c>
      <c r="G2280" s="80" t="s">
        <v>38</v>
      </c>
      <c r="H2280" s="12">
        <v>30</v>
      </c>
      <c r="I2280" s="1">
        <v>50</v>
      </c>
      <c r="J2280" s="2">
        <f t="shared" si="368"/>
        <v>13.241305135796082</v>
      </c>
      <c r="K2280" s="2">
        <f t="shared" si="369"/>
        <v>21.364199353160075</v>
      </c>
      <c r="L2280" s="2">
        <f t="shared" si="370"/>
        <v>14.580103485052724</v>
      </c>
    </row>
    <row r="2281" spans="1:12" hidden="1" x14ac:dyDescent="0.3">
      <c r="A2281" s="74">
        <v>45195</v>
      </c>
      <c r="B2281" s="78">
        <v>22.73</v>
      </c>
      <c r="C2281" s="80" t="s">
        <v>38</v>
      </c>
      <c r="D2281" s="78">
        <v>24.95</v>
      </c>
      <c r="E2281" s="85" t="s">
        <v>38</v>
      </c>
      <c r="F2281" s="78">
        <v>22.470652173913052</v>
      </c>
      <c r="G2281" s="80" t="s">
        <v>69</v>
      </c>
      <c r="H2281" s="12">
        <v>30</v>
      </c>
      <c r="I2281" s="1">
        <v>50</v>
      </c>
      <c r="J2281" s="2">
        <f t="shared" si="368"/>
        <v>13.27218911369663</v>
      </c>
      <c r="K2281" s="2">
        <f t="shared" si="369"/>
        <v>21.377945832033316</v>
      </c>
      <c r="L2281" s="2">
        <f t="shared" si="370"/>
        <v>14.607591474483423</v>
      </c>
    </row>
    <row r="2282" spans="1:12" hidden="1" x14ac:dyDescent="0.3">
      <c r="A2282" s="74">
        <v>45196</v>
      </c>
      <c r="B2282" s="78">
        <v>25.425217391304333</v>
      </c>
      <c r="C2282" s="80" t="s">
        <v>101</v>
      </c>
      <c r="D2282" s="78">
        <v>26.26</v>
      </c>
      <c r="E2282" s="85" t="s">
        <v>38</v>
      </c>
      <c r="F2282" s="78">
        <v>24.01</v>
      </c>
      <c r="G2282" s="80" t="s">
        <v>38</v>
      </c>
      <c r="H2282" s="12">
        <v>30</v>
      </c>
      <c r="I2282" s="1">
        <v>50</v>
      </c>
      <c r="J2282" s="2">
        <f t="shared" si="368"/>
        <v>13.310960432457142</v>
      </c>
      <c r="K2282" s="2">
        <f t="shared" si="369"/>
        <v>21.400847240484019</v>
      </c>
      <c r="L2282" s="2">
        <f t="shared" si="370"/>
        <v>14.639166060118782</v>
      </c>
    </row>
    <row r="2283" spans="1:12" hidden="1" x14ac:dyDescent="0.3">
      <c r="A2283" s="74">
        <v>45197</v>
      </c>
      <c r="B2283" s="78">
        <v>14.96</v>
      </c>
      <c r="C2283" s="80" t="s">
        <v>38</v>
      </c>
      <c r="D2283" s="78">
        <v>14.374444444444451</v>
      </c>
      <c r="E2283" s="85" t="s">
        <v>110</v>
      </c>
      <c r="F2283" s="78">
        <v>12.66</v>
      </c>
      <c r="G2283" s="80" t="s">
        <v>38</v>
      </c>
      <c r="H2283" s="12">
        <v>30</v>
      </c>
      <c r="I2283" s="1">
        <v>50</v>
      </c>
      <c r="J2283" s="2">
        <f t="shared" si="368"/>
        <v>13.325988056766535</v>
      </c>
      <c r="K2283" s="2">
        <f t="shared" si="369"/>
        <v>21.349366802299357</v>
      </c>
      <c r="L2283" s="2">
        <f t="shared" si="370"/>
        <v>14.639608049069059</v>
      </c>
    </row>
    <row r="2284" spans="1:12" hidden="1" x14ac:dyDescent="0.3">
      <c r="A2284" s="74">
        <v>45198</v>
      </c>
      <c r="B2284" s="78">
        <v>15.02</v>
      </c>
      <c r="C2284" s="80" t="s">
        <v>38</v>
      </c>
      <c r="D2284" s="78">
        <v>17.23</v>
      </c>
      <c r="E2284" s="85" t="s">
        <v>38</v>
      </c>
      <c r="F2284" s="78">
        <v>15.98</v>
      </c>
      <c r="G2284" s="80" t="s">
        <v>38</v>
      </c>
      <c r="H2284" s="12">
        <v>30</v>
      </c>
      <c r="I2284" s="1">
        <v>50</v>
      </c>
      <c r="J2284" s="2">
        <f t="shared" si="368"/>
        <v>13.342783636877034</v>
      </c>
      <c r="K2284" s="2">
        <f t="shared" si="369"/>
        <v>21.368071027651471</v>
      </c>
      <c r="L2284" s="2">
        <f t="shared" si="370"/>
        <v>14.660188159566294</v>
      </c>
    </row>
    <row r="2285" spans="1:12" hidden="1" x14ac:dyDescent="0.3">
      <c r="A2285" s="74">
        <v>45199</v>
      </c>
      <c r="B2285" s="78">
        <v>17.829999999999998</v>
      </c>
      <c r="C2285" s="80" t="s">
        <v>38</v>
      </c>
      <c r="D2285" s="78">
        <v>23.74</v>
      </c>
      <c r="E2285" s="85" t="s">
        <v>38</v>
      </c>
      <c r="F2285" s="78">
        <v>18.62</v>
      </c>
      <c r="G2285" s="80" t="s">
        <v>38</v>
      </c>
      <c r="H2285" s="12">
        <v>30</v>
      </c>
      <c r="I2285" s="1">
        <v>50</v>
      </c>
      <c r="J2285" s="2">
        <f t="shared" si="368"/>
        <v>13.353032255661564</v>
      </c>
      <c r="K2285" s="2">
        <f t="shared" si="369"/>
        <v>21.400437224834569</v>
      </c>
      <c r="L2285" s="2">
        <f t="shared" si="370"/>
        <v>14.674911916472368</v>
      </c>
    </row>
    <row r="2286" spans="1:12" hidden="1" x14ac:dyDescent="0.3">
      <c r="A2286" s="74">
        <v>45200</v>
      </c>
      <c r="B2286" s="78">
        <v>22.05</v>
      </c>
      <c r="C2286" s="80" t="s">
        <v>38</v>
      </c>
      <c r="D2286" s="78">
        <v>33.049999999999997</v>
      </c>
      <c r="E2286" s="85" t="s">
        <v>38</v>
      </c>
      <c r="F2286" s="78">
        <v>22.56</v>
      </c>
      <c r="G2286" s="80" t="s">
        <v>38</v>
      </c>
      <c r="H2286" s="12">
        <v>30</v>
      </c>
      <c r="I2286" s="1">
        <v>50</v>
      </c>
      <c r="J2286" s="2">
        <f t="shared" si="368"/>
        <v>13.372341647926758</v>
      </c>
      <c r="K2286" s="2">
        <f t="shared" si="369"/>
        <v>21.456409055820483</v>
      </c>
      <c r="L2286" s="2">
        <f t="shared" si="370"/>
        <v>14.695574899897784</v>
      </c>
    </row>
    <row r="2287" spans="1:12" hidden="1" x14ac:dyDescent="0.3">
      <c r="A2287" s="74">
        <v>45201</v>
      </c>
      <c r="B2287" s="78">
        <v>43.31</v>
      </c>
      <c r="C2287" s="80" t="s">
        <v>38</v>
      </c>
      <c r="D2287" s="78">
        <v>41.45</v>
      </c>
      <c r="E2287" s="85" t="s">
        <v>38</v>
      </c>
      <c r="F2287" s="78">
        <v>43.38</v>
      </c>
      <c r="G2287" s="80" t="s">
        <v>38</v>
      </c>
      <c r="H2287" s="12">
        <v>30</v>
      </c>
      <c r="I2287" s="1">
        <v>50</v>
      </c>
      <c r="J2287" s="2">
        <f t="shared" si="368"/>
        <v>13.460325073341124</v>
      </c>
      <c r="K2287" s="2">
        <f t="shared" si="369"/>
        <v>21.538324548778231</v>
      </c>
      <c r="L2287" s="2">
        <f t="shared" si="370"/>
        <v>14.786790369511044</v>
      </c>
    </row>
    <row r="2288" spans="1:12" hidden="1" x14ac:dyDescent="0.3">
      <c r="A2288" s="74">
        <v>45202</v>
      </c>
      <c r="B2288" s="78">
        <v>25.32</v>
      </c>
      <c r="C2288" s="80" t="s">
        <v>38</v>
      </c>
      <c r="D2288" s="78">
        <v>44.84</v>
      </c>
      <c r="E2288" s="85" t="s">
        <v>38</v>
      </c>
      <c r="F2288" s="78">
        <v>23.39</v>
      </c>
      <c r="G2288" s="80" t="s">
        <v>38</v>
      </c>
      <c r="H2288" s="12">
        <v>30</v>
      </c>
      <c r="I2288" s="1">
        <v>50</v>
      </c>
      <c r="J2288" s="2">
        <f t="shared" si="368"/>
        <v>13.506954907595265</v>
      </c>
      <c r="K2288" s="2">
        <f t="shared" si="369"/>
        <v>21.620521731876821</v>
      </c>
      <c r="L2288" s="2">
        <f t="shared" si="370"/>
        <v>14.818337330837011</v>
      </c>
    </row>
    <row r="2289" spans="1:12" hidden="1" x14ac:dyDescent="0.3">
      <c r="A2289" s="74">
        <v>45203</v>
      </c>
      <c r="B2289" s="78">
        <v>20.93</v>
      </c>
      <c r="C2289" s="80" t="s">
        <v>38</v>
      </c>
      <c r="D2289" s="78">
        <v>39.090000000000003</v>
      </c>
      <c r="E2289" s="85" t="s">
        <v>38</v>
      </c>
      <c r="F2289" s="78">
        <v>22.84</v>
      </c>
      <c r="G2289" s="80" t="s">
        <v>38</v>
      </c>
      <c r="H2289" s="12">
        <v>30</v>
      </c>
      <c r="I2289" s="1">
        <v>50</v>
      </c>
      <c r="J2289" s="2">
        <f t="shared" si="368"/>
        <v>13.535463194888084</v>
      </c>
      <c r="K2289" s="2">
        <f t="shared" si="369"/>
        <v>21.650606238919075</v>
      </c>
      <c r="L2289" s="2">
        <f t="shared" si="370"/>
        <v>14.849690921997233</v>
      </c>
    </row>
    <row r="2290" spans="1:12" hidden="1" x14ac:dyDescent="0.3">
      <c r="A2290" s="74">
        <v>45204</v>
      </c>
      <c r="B2290" s="78">
        <v>5.63</v>
      </c>
      <c r="C2290" s="80" t="s">
        <v>38</v>
      </c>
      <c r="D2290" s="78">
        <v>9.73</v>
      </c>
      <c r="E2290" s="85" t="s">
        <v>38</v>
      </c>
      <c r="F2290" s="78">
        <v>7.67</v>
      </c>
      <c r="G2290" s="80" t="s">
        <v>38</v>
      </c>
      <c r="H2290" s="12">
        <v>30</v>
      </c>
      <c r="I2290" s="1">
        <v>50</v>
      </c>
      <c r="J2290" s="2">
        <f t="shared" si="368"/>
        <v>13.506374797098033</v>
      </c>
      <c r="K2290" s="2">
        <f t="shared" si="369"/>
        <v>21.643254126243015</v>
      </c>
      <c r="L2290" s="2">
        <f t="shared" si="370"/>
        <v>14.829276557356351</v>
      </c>
    </row>
    <row r="2291" spans="1:12" hidden="1" x14ac:dyDescent="0.3">
      <c r="A2291" s="74">
        <v>45205</v>
      </c>
      <c r="B2291" s="78">
        <v>10.93</v>
      </c>
      <c r="C2291" s="80" t="s">
        <v>38</v>
      </c>
      <c r="D2291" s="78">
        <v>13.4</v>
      </c>
      <c r="E2291" s="85" t="s">
        <v>38</v>
      </c>
      <c r="F2291" s="78">
        <v>14.919130434782609</v>
      </c>
      <c r="G2291" s="80" t="s">
        <v>42</v>
      </c>
      <c r="H2291" s="12">
        <v>30</v>
      </c>
      <c r="I2291" s="1">
        <v>50</v>
      </c>
      <c r="J2291" s="2">
        <f t="shared" si="368"/>
        <v>13.511789161738918</v>
      </c>
      <c r="K2291" s="2">
        <f t="shared" si="369"/>
        <v>21.656859760045833</v>
      </c>
      <c r="L2291" s="2">
        <f t="shared" si="370"/>
        <v>14.845627746402709</v>
      </c>
    </row>
    <row r="2292" spans="1:12" hidden="1" x14ac:dyDescent="0.3">
      <c r="A2292" s="74">
        <v>45206</v>
      </c>
      <c r="B2292" s="78">
        <v>12.83</v>
      </c>
      <c r="C2292" s="80" t="s">
        <v>38</v>
      </c>
      <c r="D2292" s="78">
        <v>12.79</v>
      </c>
      <c r="E2292" s="85" t="s">
        <v>38</v>
      </c>
      <c r="F2292" s="78">
        <v>13.96</v>
      </c>
      <c r="G2292" s="80" t="s">
        <v>38</v>
      </c>
      <c r="H2292" s="12">
        <v>30</v>
      </c>
      <c r="I2292" s="1">
        <v>50</v>
      </c>
      <c r="J2292" s="2">
        <f t="shared" si="368"/>
        <v>13.50513170317538</v>
      </c>
      <c r="K2292" s="2">
        <f t="shared" si="369"/>
        <v>21.655056943144427</v>
      </c>
      <c r="L2292" s="2">
        <f t="shared" si="370"/>
        <v>14.857506199441383</v>
      </c>
    </row>
    <row r="2293" spans="1:12" hidden="1" x14ac:dyDescent="0.3">
      <c r="A2293" s="74">
        <v>45207</v>
      </c>
      <c r="B2293" s="78">
        <v>9.7799999999999994</v>
      </c>
      <c r="C2293" s="80" t="s">
        <v>38</v>
      </c>
      <c r="D2293" s="78">
        <v>8.6300000000000008</v>
      </c>
      <c r="E2293" s="85" t="s">
        <v>38</v>
      </c>
      <c r="F2293" s="78">
        <v>10.06</v>
      </c>
      <c r="G2293" s="80" t="s">
        <v>38</v>
      </c>
      <c r="H2293" s="12">
        <v>30</v>
      </c>
      <c r="I2293" s="1">
        <v>50</v>
      </c>
      <c r="J2293" s="2">
        <f t="shared" si="368"/>
        <v>13.50549081919748</v>
      </c>
      <c r="K2293" s="2">
        <f t="shared" si="369"/>
        <v>21.631113281172595</v>
      </c>
      <c r="L2293" s="2">
        <f t="shared" si="370"/>
        <v>14.85405316076735</v>
      </c>
    </row>
    <row r="2294" spans="1:12" hidden="1" x14ac:dyDescent="0.3">
      <c r="A2294" s="74">
        <v>45208</v>
      </c>
      <c r="B2294" s="78">
        <v>12.28</v>
      </c>
      <c r="C2294" s="80" t="s">
        <v>38</v>
      </c>
      <c r="D2294" s="78">
        <v>14.46</v>
      </c>
      <c r="E2294" s="85" t="s">
        <v>38</v>
      </c>
      <c r="F2294" s="78">
        <v>12.45</v>
      </c>
      <c r="G2294" s="80" t="s">
        <v>38</v>
      </c>
      <c r="H2294" s="12">
        <v>30</v>
      </c>
      <c r="I2294" s="1">
        <v>50</v>
      </c>
      <c r="J2294" s="2">
        <f t="shared" si="368"/>
        <v>13.528253250136705</v>
      </c>
      <c r="K2294" s="2">
        <f t="shared" si="369"/>
        <v>21.65325412624302</v>
      </c>
      <c r="L2294" s="2">
        <f t="shared" si="370"/>
        <v>14.872257580656854</v>
      </c>
    </row>
    <row r="2295" spans="1:12" hidden="1" x14ac:dyDescent="0.3">
      <c r="A2295" s="74">
        <v>45209</v>
      </c>
      <c r="B2295" s="78">
        <v>20.59</v>
      </c>
      <c r="C2295" s="80" t="s">
        <v>38</v>
      </c>
      <c r="D2295" s="78">
        <v>18.7</v>
      </c>
      <c r="E2295" s="85" t="s">
        <v>38</v>
      </c>
      <c r="F2295" s="78">
        <v>20.82</v>
      </c>
      <c r="G2295" s="80" t="s">
        <v>38</v>
      </c>
      <c r="H2295" s="12">
        <v>30</v>
      </c>
      <c r="I2295" s="1">
        <v>50</v>
      </c>
      <c r="J2295" s="2">
        <f t="shared" si="368"/>
        <v>13.563136444985968</v>
      </c>
      <c r="K2295" s="2">
        <f t="shared" si="369"/>
        <v>21.669073039723902</v>
      </c>
      <c r="L2295" s="2">
        <f t="shared" si="370"/>
        <v>14.902589557006566</v>
      </c>
    </row>
    <row r="2296" spans="1:12" hidden="1" x14ac:dyDescent="0.3">
      <c r="A2296" s="74">
        <v>45210</v>
      </c>
      <c r="B2296" s="78">
        <v>16.429999999999993</v>
      </c>
      <c r="C2296" s="80" t="s">
        <v>42</v>
      </c>
      <c r="D2296" s="78">
        <v>18.41</v>
      </c>
      <c r="E2296" s="85" t="s">
        <v>38</v>
      </c>
      <c r="F2296" s="78">
        <v>17.179565217391314</v>
      </c>
      <c r="G2296" s="80" t="s">
        <v>42</v>
      </c>
      <c r="H2296" s="12">
        <v>30</v>
      </c>
      <c r="I2296" s="1">
        <v>50</v>
      </c>
      <c r="J2296" s="2">
        <f t="shared" si="368"/>
        <v>13.589075671505306</v>
      </c>
      <c r="K2296" s="2">
        <f t="shared" si="369"/>
        <v>21.709946279160523</v>
      </c>
      <c r="L2296" s="2">
        <f t="shared" si="370"/>
        <v>14.936538632192731</v>
      </c>
    </row>
    <row r="2297" spans="1:12" hidden="1" x14ac:dyDescent="0.3">
      <c r="A2297" s="74">
        <v>45211</v>
      </c>
      <c r="B2297" s="78">
        <v>21.62</v>
      </c>
      <c r="C2297" s="80" t="s">
        <v>38</v>
      </c>
      <c r="D2297" s="78">
        <v>35.85</v>
      </c>
      <c r="E2297" s="85" t="s">
        <v>38</v>
      </c>
      <c r="F2297" s="78">
        <v>16.27</v>
      </c>
      <c r="G2297" s="80" t="s">
        <v>69</v>
      </c>
      <c r="H2297" s="12">
        <v>30</v>
      </c>
      <c r="I2297" s="1">
        <v>50</v>
      </c>
      <c r="J2297" s="2">
        <f t="shared" si="368"/>
        <v>13.616920975372706</v>
      </c>
      <c r="K2297" s="2">
        <f t="shared" si="369"/>
        <v>21.771833603104184</v>
      </c>
      <c r="L2297" s="2">
        <f t="shared" si="370"/>
        <v>14.958720952634723</v>
      </c>
    </row>
    <row r="2298" spans="1:12" hidden="1" x14ac:dyDescent="0.3">
      <c r="A2298" s="74">
        <v>45212</v>
      </c>
      <c r="B2298" s="78">
        <v>13.03</v>
      </c>
      <c r="C2298" s="80" t="s">
        <v>38</v>
      </c>
      <c r="D2298" s="78">
        <v>15.69</v>
      </c>
      <c r="E2298" s="85" t="s">
        <v>38</v>
      </c>
      <c r="F2298" s="78">
        <v>18.760000000000002</v>
      </c>
      <c r="G2298" s="80" t="s">
        <v>38</v>
      </c>
      <c r="H2298" s="12">
        <v>30</v>
      </c>
      <c r="I2298" s="1">
        <v>50</v>
      </c>
      <c r="J2298" s="2">
        <f t="shared" si="368"/>
        <v>13.612998323439005</v>
      </c>
      <c r="K2298" s="2">
        <f t="shared" si="369"/>
        <v>21.778284307329535</v>
      </c>
      <c r="L2298" s="2">
        <f t="shared" si="370"/>
        <v>14.977450234402678</v>
      </c>
    </row>
    <row r="2299" spans="1:12" hidden="1" x14ac:dyDescent="0.3">
      <c r="A2299" s="74">
        <v>45213</v>
      </c>
      <c r="B2299" s="78">
        <v>12.09</v>
      </c>
      <c r="C2299" s="80" t="s">
        <v>38</v>
      </c>
      <c r="D2299" s="78">
        <v>17.29</v>
      </c>
      <c r="E2299" s="85" t="s">
        <v>38</v>
      </c>
      <c r="F2299" s="78">
        <v>17.53</v>
      </c>
      <c r="G2299" s="80" t="s">
        <v>38</v>
      </c>
      <c r="H2299" s="12">
        <v>30</v>
      </c>
      <c r="I2299" s="1">
        <v>50</v>
      </c>
      <c r="J2299" s="2">
        <f t="shared" si="368"/>
        <v>13.618136444985968</v>
      </c>
      <c r="K2299" s="2">
        <f t="shared" si="369"/>
        <v>21.757129377752069</v>
      </c>
      <c r="L2299" s="2">
        <f t="shared" si="370"/>
        <v>14.998168466446877</v>
      </c>
    </row>
    <row r="2300" spans="1:12" hidden="1" x14ac:dyDescent="0.3">
      <c r="A2300" s="74">
        <v>45214</v>
      </c>
      <c r="B2300" s="78">
        <v>18.739999999999998</v>
      </c>
      <c r="C2300" s="80" t="s">
        <v>38</v>
      </c>
      <c r="D2300" s="78">
        <v>20.85</v>
      </c>
      <c r="E2300" s="85" t="s">
        <v>38</v>
      </c>
      <c r="F2300" s="78">
        <v>17.61</v>
      </c>
      <c r="G2300" s="80" t="s">
        <v>38</v>
      </c>
      <c r="H2300" s="12">
        <v>30</v>
      </c>
      <c r="I2300" s="1">
        <v>50</v>
      </c>
      <c r="J2300" s="2">
        <f t="shared" si="368"/>
        <v>13.632312947580976</v>
      </c>
      <c r="K2300" s="2">
        <f t="shared" si="369"/>
        <v>21.738425152399959</v>
      </c>
      <c r="L2300" s="2">
        <f t="shared" si="370"/>
        <v>15.016952996833615</v>
      </c>
    </row>
    <row r="2301" spans="1:12" hidden="1" x14ac:dyDescent="0.3">
      <c r="A2301" s="74">
        <v>45215</v>
      </c>
      <c r="B2301" s="78">
        <v>21.99</v>
      </c>
      <c r="C2301" s="80" t="s">
        <v>38</v>
      </c>
      <c r="D2301" s="78">
        <v>39.130000000000003</v>
      </c>
      <c r="E2301" s="85" t="s">
        <v>38</v>
      </c>
      <c r="F2301" s="78">
        <v>29.63</v>
      </c>
      <c r="G2301" s="80" t="s">
        <v>38</v>
      </c>
      <c r="H2301" s="12">
        <v>30</v>
      </c>
      <c r="I2301" s="1">
        <v>50</v>
      </c>
      <c r="J2301" s="2">
        <f t="shared" si="368"/>
        <v>13.643445544266061</v>
      </c>
      <c r="K2301" s="2">
        <f t="shared" si="369"/>
        <v>21.786811470307402</v>
      </c>
      <c r="L2301" s="2">
        <f t="shared" si="370"/>
        <v>15.056151891861241</v>
      </c>
    </row>
    <row r="2302" spans="1:12" hidden="1" x14ac:dyDescent="0.3">
      <c r="A2302" s="74">
        <v>45216</v>
      </c>
      <c r="B2302" s="78">
        <v>23.6</v>
      </c>
      <c r="C2302" s="80" t="s">
        <v>38</v>
      </c>
      <c r="D2302" s="78">
        <v>18.190000000000001</v>
      </c>
      <c r="E2302" s="85" t="s">
        <v>38</v>
      </c>
      <c r="F2302" s="78">
        <v>20.079999999999998</v>
      </c>
      <c r="G2302" s="80" t="s">
        <v>38</v>
      </c>
      <c r="H2302" s="12">
        <v>30</v>
      </c>
      <c r="I2302" s="1">
        <v>50</v>
      </c>
      <c r="J2302" s="2">
        <f t="shared" si="368"/>
        <v>13.661539466917992</v>
      </c>
      <c r="K2302" s="2">
        <f t="shared" si="369"/>
        <v>21.79498048439191</v>
      </c>
      <c r="L2302" s="2">
        <f t="shared" si="370"/>
        <v>15.069162941584993</v>
      </c>
    </row>
    <row r="2303" spans="1:12" hidden="1" x14ac:dyDescent="0.3">
      <c r="A2303" s="74">
        <v>45217</v>
      </c>
      <c r="B2303" s="78">
        <v>15.99</v>
      </c>
      <c r="C2303" s="80" t="s">
        <v>38</v>
      </c>
      <c r="D2303" s="78">
        <v>11.82</v>
      </c>
      <c r="E2303" s="85" t="s">
        <v>38</v>
      </c>
      <c r="F2303" s="78">
        <v>13.9</v>
      </c>
      <c r="G2303" s="80" t="s">
        <v>38</v>
      </c>
      <c r="H2303" s="12">
        <v>30</v>
      </c>
      <c r="I2303" s="1">
        <v>50</v>
      </c>
      <c r="J2303" s="2">
        <f t="shared" si="368"/>
        <v>13.667920682387606</v>
      </c>
      <c r="K2303" s="2">
        <f t="shared" si="369"/>
        <v>21.793909208250206</v>
      </c>
      <c r="L2303" s="2">
        <f t="shared" si="370"/>
        <v>15.066676753739689</v>
      </c>
    </row>
    <row r="2304" spans="1:12" hidden="1" x14ac:dyDescent="0.3">
      <c r="A2304" s="74">
        <v>45218</v>
      </c>
      <c r="B2304" s="78" t="s">
        <v>33</v>
      </c>
      <c r="C2304" s="80" t="s">
        <v>111</v>
      </c>
      <c r="D2304" s="78" t="s">
        <v>33</v>
      </c>
      <c r="E2304" s="80" t="s">
        <v>111</v>
      </c>
      <c r="F2304" s="78" t="s">
        <v>33</v>
      </c>
      <c r="G2304" s="80" t="s">
        <v>111</v>
      </c>
      <c r="H2304" s="12">
        <v>30</v>
      </c>
      <c r="I2304" s="1">
        <v>50</v>
      </c>
      <c r="J2304" s="2">
        <f t="shared" si="368"/>
        <v>13.675920462671227</v>
      </c>
      <c r="K2304" s="2">
        <f t="shared" si="369"/>
        <v>21.812601306367242</v>
      </c>
      <c r="L2304" s="2">
        <f t="shared" si="370"/>
        <v>15.079520733666946</v>
      </c>
    </row>
    <row r="2305" spans="1:12" hidden="1" x14ac:dyDescent="0.3">
      <c r="A2305" s="74">
        <v>45219</v>
      </c>
      <c r="B2305" s="78" t="s">
        <v>33</v>
      </c>
      <c r="C2305" s="80" t="s">
        <v>111</v>
      </c>
      <c r="D2305" s="78" t="s">
        <v>33</v>
      </c>
      <c r="E2305" s="80" t="s">
        <v>111</v>
      </c>
      <c r="F2305" s="78" t="s">
        <v>33</v>
      </c>
      <c r="G2305" s="80" t="s">
        <v>111</v>
      </c>
      <c r="H2305" s="12">
        <v>30</v>
      </c>
      <c r="I2305" s="1">
        <v>50</v>
      </c>
      <c r="J2305" s="2">
        <f t="shared" si="368"/>
        <v>13.685992463956424</v>
      </c>
      <c r="K2305" s="2">
        <f t="shared" si="369"/>
        <v>21.852254878025651</v>
      </c>
      <c r="L2305" s="2">
        <f t="shared" si="370"/>
        <v>15.097047180149353</v>
      </c>
    </row>
    <row r="2306" spans="1:12" hidden="1" x14ac:dyDescent="0.3">
      <c r="A2306" s="74">
        <v>45220</v>
      </c>
      <c r="B2306" s="78">
        <v>22.19</v>
      </c>
      <c r="C2306" s="80" t="s">
        <v>38</v>
      </c>
      <c r="D2306" s="78">
        <v>22.43</v>
      </c>
      <c r="E2306" s="85" t="s">
        <v>38</v>
      </c>
      <c r="F2306" s="78">
        <v>19.32</v>
      </c>
      <c r="G2306" s="80" t="s">
        <v>38</v>
      </c>
      <c r="H2306" s="12">
        <v>30</v>
      </c>
      <c r="I2306" s="1">
        <v>50</v>
      </c>
      <c r="J2306" s="2">
        <f t="shared" si="368"/>
        <v>13.728399066210851</v>
      </c>
      <c r="K2306" s="2">
        <f t="shared" si="369"/>
        <v>21.887325699555397</v>
      </c>
      <c r="L2306" s="2">
        <f t="shared" si="370"/>
        <v>15.131324957927131</v>
      </c>
    </row>
    <row r="2307" spans="1:12" hidden="1" x14ac:dyDescent="0.3">
      <c r="A2307" s="74">
        <v>45221</v>
      </c>
      <c r="B2307" s="78">
        <v>25.88</v>
      </c>
      <c r="C2307" s="80" t="s">
        <v>38</v>
      </c>
      <c r="D2307" s="78">
        <v>40.5</v>
      </c>
      <c r="E2307" s="85" t="s">
        <v>38</v>
      </c>
      <c r="F2307" s="78">
        <v>35.865474452554786</v>
      </c>
      <c r="G2307" s="80" t="s">
        <v>69</v>
      </c>
      <c r="H2307" s="12">
        <v>30</v>
      </c>
      <c r="I2307" s="1">
        <v>50</v>
      </c>
      <c r="J2307" s="2">
        <f t="shared" si="368"/>
        <v>13.772982399544187</v>
      </c>
      <c r="K2307" s="2">
        <f t="shared" si="369"/>
        <v>21.963270845061448</v>
      </c>
      <c r="L2307" s="2">
        <f t="shared" si="370"/>
        <v>15.205951275850891</v>
      </c>
    </row>
    <row r="2308" spans="1:12" hidden="1" x14ac:dyDescent="0.3">
      <c r="A2308" s="74">
        <v>45222</v>
      </c>
      <c r="B2308" s="78">
        <v>16.73</v>
      </c>
      <c r="C2308" s="80" t="s">
        <v>38</v>
      </c>
      <c r="D2308" s="78">
        <v>28.45</v>
      </c>
      <c r="E2308" s="85" t="s">
        <v>38</v>
      </c>
      <c r="F2308" s="78">
        <v>17.93</v>
      </c>
      <c r="G2308" s="80" t="s">
        <v>38</v>
      </c>
      <c r="H2308" s="12">
        <v>30</v>
      </c>
      <c r="I2308" s="1">
        <v>50</v>
      </c>
      <c r="J2308" s="2">
        <f t="shared" si="368"/>
        <v>13.795454621766407</v>
      </c>
      <c r="K2308" s="2">
        <f t="shared" si="369"/>
        <v>22.017208522115272</v>
      </c>
      <c r="L2308" s="2">
        <f t="shared" si="370"/>
        <v>15.232479053628673</v>
      </c>
    </row>
    <row r="2309" spans="1:12" hidden="1" x14ac:dyDescent="0.3">
      <c r="A2309" s="74">
        <v>45223</v>
      </c>
      <c r="B2309" s="78">
        <v>25.27</v>
      </c>
      <c r="C2309" s="80" t="s">
        <v>38</v>
      </c>
      <c r="D2309" s="78">
        <v>37.950000000000003</v>
      </c>
      <c r="E2309" s="85" t="s">
        <v>38</v>
      </c>
      <c r="F2309" s="78">
        <v>23.57</v>
      </c>
      <c r="G2309" s="80" t="s">
        <v>38</v>
      </c>
      <c r="H2309" s="12">
        <v>30</v>
      </c>
      <c r="I2309" s="1">
        <v>50</v>
      </c>
      <c r="J2309" s="2">
        <f t="shared" si="368"/>
        <v>13.830204621766407</v>
      </c>
      <c r="K2309" s="2">
        <f t="shared" si="369"/>
        <v>22.092420986704504</v>
      </c>
      <c r="L2309" s="2">
        <f t="shared" si="370"/>
        <v>15.266117942517559</v>
      </c>
    </row>
    <row r="2310" spans="1:12" hidden="1" x14ac:dyDescent="0.3">
      <c r="A2310" s="74">
        <v>45224</v>
      </c>
      <c r="B2310" s="78">
        <v>27.77</v>
      </c>
      <c r="C2310" s="80" t="s">
        <v>38</v>
      </c>
      <c r="D2310" s="78">
        <v>49.79</v>
      </c>
      <c r="E2310" s="85" t="s">
        <v>38</v>
      </c>
      <c r="F2310" s="78">
        <v>39.084452554744537</v>
      </c>
      <c r="G2310" s="80" t="s">
        <v>69</v>
      </c>
      <c r="H2310" s="12">
        <v>30</v>
      </c>
      <c r="I2310" s="1">
        <v>50</v>
      </c>
      <c r="J2310" s="2">
        <f t="shared" si="368"/>
        <v>13.879732399544189</v>
      </c>
      <c r="K2310" s="2">
        <f t="shared" si="369"/>
        <v>22.13191107169034</v>
      </c>
      <c r="L2310" s="2">
        <f t="shared" si="370"/>
        <v>15.34251919961407</v>
      </c>
    </row>
    <row r="2311" spans="1:12" hidden="1" x14ac:dyDescent="0.3">
      <c r="A2311" s="74">
        <v>45225</v>
      </c>
      <c r="B2311" s="78">
        <v>17.63</v>
      </c>
      <c r="C2311" s="80" t="s">
        <v>38</v>
      </c>
      <c r="D2311" s="78">
        <v>14.89</v>
      </c>
      <c r="E2311" s="85" t="s">
        <v>38</v>
      </c>
      <c r="F2311" s="78">
        <v>16.11</v>
      </c>
      <c r="G2311" s="80" t="s">
        <v>38</v>
      </c>
      <c r="H2311" s="12">
        <v>30</v>
      </c>
      <c r="I2311" s="1">
        <v>50</v>
      </c>
      <c r="J2311" s="2">
        <f t="shared" si="368"/>
        <v>13.908157721605381</v>
      </c>
      <c r="K2311" s="2">
        <f t="shared" si="369"/>
        <v>22.114177360642181</v>
      </c>
      <c r="L2311" s="2">
        <f t="shared" si="370"/>
        <v>15.364102532947403</v>
      </c>
    </row>
    <row r="2312" spans="1:12" hidden="1" x14ac:dyDescent="0.3">
      <c r="A2312" s="74">
        <v>45226</v>
      </c>
      <c r="B2312" s="78">
        <v>8.93</v>
      </c>
      <c r="C2312" s="80" t="s">
        <v>38</v>
      </c>
      <c r="D2312" s="78">
        <v>7.7386363636363669</v>
      </c>
      <c r="E2312" s="85" t="s">
        <v>44</v>
      </c>
      <c r="F2312" s="78">
        <v>7.3</v>
      </c>
      <c r="G2312" s="80" t="s">
        <v>38</v>
      </c>
      <c r="H2312" s="12">
        <v>30</v>
      </c>
      <c r="I2312" s="1">
        <v>50</v>
      </c>
      <c r="J2312" s="2">
        <f t="shared" si="368"/>
        <v>13.909266819834047</v>
      </c>
      <c r="K2312" s="2">
        <f t="shared" si="369"/>
        <v>21.925193327677981</v>
      </c>
      <c r="L2312" s="2">
        <f t="shared" si="370"/>
        <v>15.360408088502961</v>
      </c>
    </row>
    <row r="2313" spans="1:12" hidden="1" x14ac:dyDescent="0.3">
      <c r="A2313" s="74">
        <v>45227</v>
      </c>
      <c r="B2313" s="78">
        <v>7.84</v>
      </c>
      <c r="C2313" s="80" t="s">
        <v>38</v>
      </c>
      <c r="D2313" s="78">
        <v>7.07</v>
      </c>
      <c r="E2313" s="85" t="s">
        <v>38</v>
      </c>
      <c r="F2313" s="78">
        <v>6.46</v>
      </c>
      <c r="G2313" s="80" t="s">
        <v>38</v>
      </c>
      <c r="H2313" s="12">
        <v>30</v>
      </c>
      <c r="I2313" s="1">
        <v>50</v>
      </c>
      <c r="J2313" s="2">
        <f t="shared" si="368"/>
        <v>13.90146126427849</v>
      </c>
      <c r="K2313" s="2">
        <f t="shared" si="369"/>
        <v>21.758876047224724</v>
      </c>
      <c r="L2313" s="2">
        <f t="shared" si="370"/>
        <v>15.334991421836296</v>
      </c>
    </row>
    <row r="2314" spans="1:12" hidden="1" x14ac:dyDescent="0.3">
      <c r="A2314" s="74">
        <v>45228</v>
      </c>
      <c r="B2314" s="78">
        <v>7.92</v>
      </c>
      <c r="C2314" s="80" t="s">
        <v>38</v>
      </c>
      <c r="D2314" s="78">
        <v>8.92</v>
      </c>
      <c r="E2314" s="85" t="s">
        <v>38</v>
      </c>
      <c r="F2314" s="78">
        <v>7.66</v>
      </c>
      <c r="G2314" s="80" t="s">
        <v>38</v>
      </c>
      <c r="H2314" s="12">
        <v>30</v>
      </c>
      <c r="I2314" s="1">
        <v>50</v>
      </c>
      <c r="J2314" s="2">
        <f t="shared" si="368"/>
        <v>13.897606996967701</v>
      </c>
      <c r="K2314" s="2">
        <f t="shared" si="369"/>
        <v>21.674258483485353</v>
      </c>
      <c r="L2314" s="2">
        <f t="shared" si="370"/>
        <v>15.323630310725184</v>
      </c>
    </row>
    <row r="2315" spans="1:12" hidden="1" x14ac:dyDescent="0.3">
      <c r="A2315" s="74">
        <v>45229</v>
      </c>
      <c r="B2315" s="78">
        <v>13.26</v>
      </c>
      <c r="C2315" s="80" t="s">
        <v>38</v>
      </c>
      <c r="D2315" s="78">
        <v>39.358095238095274</v>
      </c>
      <c r="E2315" s="85" t="s">
        <v>39</v>
      </c>
      <c r="F2315" s="78">
        <v>14.41</v>
      </c>
      <c r="G2315" s="80" t="s">
        <v>38</v>
      </c>
      <c r="H2315" s="12">
        <v>30</v>
      </c>
      <c r="I2315" s="1">
        <v>50</v>
      </c>
      <c r="J2315" s="2">
        <f t="shared" si="368"/>
        <v>13.910662552523256</v>
      </c>
      <c r="K2315" s="2">
        <f t="shared" si="369"/>
        <v>21.718474050732077</v>
      </c>
      <c r="L2315" s="2">
        <f t="shared" si="370"/>
        <v>15.330435866280739</v>
      </c>
    </row>
    <row r="2316" spans="1:12" hidden="1" x14ac:dyDescent="0.3">
      <c r="A2316" s="74">
        <v>45230</v>
      </c>
      <c r="B2316" s="78">
        <v>24.98</v>
      </c>
      <c r="C2316" s="80" t="s">
        <v>38</v>
      </c>
      <c r="D2316" s="78">
        <v>43.96</v>
      </c>
      <c r="E2316" s="85" t="s">
        <v>38</v>
      </c>
      <c r="F2316" s="78">
        <v>30.877591240875923</v>
      </c>
      <c r="G2316" s="80" t="s">
        <v>69</v>
      </c>
      <c r="H2316" s="12">
        <v>30</v>
      </c>
      <c r="I2316" s="1">
        <v>50</v>
      </c>
      <c r="J2316" s="2">
        <f t="shared" si="368"/>
        <v>13.938606996967698</v>
      </c>
      <c r="K2316" s="2">
        <f t="shared" si="369"/>
        <v>21.643771501157001</v>
      </c>
      <c r="L2316" s="2">
        <f t="shared" si="370"/>
        <v>15.373651397505396</v>
      </c>
    </row>
    <row r="2317" spans="1:12" hidden="1" x14ac:dyDescent="0.3">
      <c r="A2317" s="74">
        <v>45231</v>
      </c>
      <c r="B2317" s="78">
        <v>26.17</v>
      </c>
      <c r="C2317" s="80" t="s">
        <v>38</v>
      </c>
      <c r="D2317" s="78">
        <v>24.51</v>
      </c>
      <c r="E2317" s="85" t="s">
        <v>38</v>
      </c>
      <c r="F2317" s="78">
        <v>26.9</v>
      </c>
      <c r="G2317" s="80" t="s">
        <v>38</v>
      </c>
      <c r="H2317" s="12">
        <v>30</v>
      </c>
      <c r="I2317" s="1">
        <v>50</v>
      </c>
      <c r="J2317" s="2">
        <f t="shared" si="368"/>
        <v>13.988987858078811</v>
      </c>
      <c r="K2317" s="2">
        <f t="shared" si="369"/>
        <v>21.59891915331599</v>
      </c>
      <c r="L2317" s="2">
        <f t="shared" si="370"/>
        <v>15.425734730838728</v>
      </c>
    </row>
    <row r="2318" spans="1:12" hidden="1" x14ac:dyDescent="0.3">
      <c r="A2318" s="74">
        <v>45232</v>
      </c>
      <c r="B2318" s="78">
        <v>14.58</v>
      </c>
      <c r="C2318" s="80" t="s">
        <v>38</v>
      </c>
      <c r="D2318" s="78">
        <v>14.63</v>
      </c>
      <c r="E2318" s="85" t="s">
        <v>38</v>
      </c>
      <c r="F2318" s="78">
        <v>16.47</v>
      </c>
      <c r="G2318" s="80" t="s">
        <v>38</v>
      </c>
      <c r="H2318" s="12">
        <v>30</v>
      </c>
      <c r="I2318" s="1">
        <v>50</v>
      </c>
      <c r="J2318" s="2">
        <f t="shared" si="368"/>
        <v>14.00911910807881</v>
      </c>
      <c r="K2318" s="2">
        <f t="shared" si="369"/>
        <v>21.568040966347152</v>
      </c>
      <c r="L2318" s="2">
        <f t="shared" si="370"/>
        <v>15.445706953060951</v>
      </c>
    </row>
    <row r="2319" spans="1:12" hidden="1" x14ac:dyDescent="0.3">
      <c r="A2319" s="74">
        <v>45233</v>
      </c>
      <c r="B2319" s="78">
        <v>17.18</v>
      </c>
      <c r="C2319" s="80" t="s">
        <v>38</v>
      </c>
      <c r="D2319" s="78" t="s">
        <v>33</v>
      </c>
      <c r="E2319" s="85" t="s">
        <v>41</v>
      </c>
      <c r="F2319" s="78">
        <v>16.29</v>
      </c>
      <c r="G2319" s="80" t="s">
        <v>38</v>
      </c>
      <c r="H2319" s="12">
        <v>30</v>
      </c>
      <c r="I2319" s="1">
        <v>50</v>
      </c>
      <c r="J2319" s="2">
        <f t="shared" si="368"/>
        <v>14.02874688585659</v>
      </c>
      <c r="K2319" s="2">
        <f t="shared" si="369"/>
        <v>21.495108137202124</v>
      </c>
      <c r="L2319" s="2">
        <f t="shared" si="370"/>
        <v>15.457512508616507</v>
      </c>
    </row>
    <row r="2320" spans="1:12" hidden="1" x14ac:dyDescent="0.3">
      <c r="A2320" s="74">
        <v>45234</v>
      </c>
      <c r="B2320" s="78">
        <v>15.9</v>
      </c>
      <c r="C2320" s="80" t="s">
        <v>38</v>
      </c>
      <c r="D2320" s="78">
        <v>12.4</v>
      </c>
      <c r="E2320" s="85" t="s">
        <v>38</v>
      </c>
      <c r="F2320" s="78">
        <v>13.8</v>
      </c>
      <c r="G2320" s="80" t="s">
        <v>38</v>
      </c>
      <c r="H2320" s="12">
        <v>30</v>
      </c>
      <c r="I2320" s="1">
        <v>50</v>
      </c>
      <c r="J2320" s="2">
        <f t="shared" si="368"/>
        <v>14.036729663634365</v>
      </c>
      <c r="K2320" s="2">
        <f t="shared" si="369"/>
        <v>21.477636546293031</v>
      </c>
      <c r="L2320" s="2">
        <f t="shared" si="370"/>
        <v>15.445012508616507</v>
      </c>
    </row>
    <row r="2321" spans="1:12" hidden="1" x14ac:dyDescent="0.3">
      <c r="A2321" s="74">
        <v>45235</v>
      </c>
      <c r="B2321" s="78">
        <v>9.86</v>
      </c>
      <c r="C2321" s="80" t="s">
        <v>38</v>
      </c>
      <c r="D2321" s="78">
        <v>9.59</v>
      </c>
      <c r="E2321" s="85" t="s">
        <v>38</v>
      </c>
      <c r="F2321" s="78">
        <v>10.91</v>
      </c>
      <c r="G2321" s="80" t="s">
        <v>38</v>
      </c>
      <c r="H2321" s="12">
        <v>30</v>
      </c>
      <c r="I2321" s="1">
        <v>50</v>
      </c>
      <c r="J2321" s="2">
        <f t="shared" si="368"/>
        <v>14.0254729969677</v>
      </c>
      <c r="K2321" s="2">
        <f t="shared" si="369"/>
        <v>21.47300586447485</v>
      </c>
      <c r="L2321" s="2">
        <f t="shared" si="370"/>
        <v>15.440318064172063</v>
      </c>
    </row>
    <row r="2322" spans="1:12" hidden="1" x14ac:dyDescent="0.3">
      <c r="A2322" s="74">
        <v>45236</v>
      </c>
      <c r="B2322" s="78">
        <v>12.03</v>
      </c>
      <c r="C2322" s="80" t="s">
        <v>38</v>
      </c>
      <c r="D2322" s="78">
        <v>12.39</v>
      </c>
      <c r="E2322" s="85" t="s">
        <v>38</v>
      </c>
      <c r="F2322" s="78">
        <v>14.4</v>
      </c>
      <c r="G2322" s="80" t="s">
        <v>38</v>
      </c>
      <c r="H2322" s="12">
        <v>30</v>
      </c>
      <c r="I2322" s="1">
        <v>50</v>
      </c>
      <c r="J2322" s="2">
        <f t="shared" si="368"/>
        <v>14.02111793744389</v>
      </c>
      <c r="K2322" s="2">
        <f t="shared" si="369"/>
        <v>21.461088927245413</v>
      </c>
      <c r="L2322" s="2">
        <f t="shared" si="370"/>
        <v>15.448188214083878</v>
      </c>
    </row>
    <row r="2323" spans="1:12" hidden="1" x14ac:dyDescent="0.3">
      <c r="A2323" s="74">
        <v>45237</v>
      </c>
      <c r="B2323" s="78">
        <v>15.64</v>
      </c>
      <c r="C2323" s="80" t="s">
        <v>38</v>
      </c>
      <c r="D2323" s="78">
        <v>15.74</v>
      </c>
      <c r="E2323" s="85" t="s">
        <v>38</v>
      </c>
      <c r="F2323" s="78">
        <v>15.5</v>
      </c>
      <c r="G2323" s="80" t="s">
        <v>38</v>
      </c>
      <c r="H2323" s="12">
        <v>30</v>
      </c>
      <c r="I2323" s="1">
        <v>50</v>
      </c>
      <c r="J2323" s="2">
        <f t="shared" si="368"/>
        <v>14.030333215221667</v>
      </c>
      <c r="K2323" s="2">
        <f t="shared" si="369"/>
        <v>21.4651230181545</v>
      </c>
      <c r="L2323" s="2">
        <f t="shared" si="370"/>
        <v>15.454410436306102</v>
      </c>
    </row>
    <row r="2324" spans="1:12" hidden="1" x14ac:dyDescent="0.3">
      <c r="A2324" s="74">
        <v>45238</v>
      </c>
      <c r="B2324" s="78">
        <v>16.61</v>
      </c>
      <c r="C2324" s="80" t="s">
        <v>38</v>
      </c>
      <c r="D2324" s="78">
        <v>18.68</v>
      </c>
      <c r="E2324" s="85" t="s">
        <v>38</v>
      </c>
      <c r="F2324" s="78">
        <v>15.46</v>
      </c>
      <c r="G2324" s="80" t="s">
        <v>38</v>
      </c>
      <c r="H2324" s="12">
        <v>30</v>
      </c>
      <c r="I2324" s="1">
        <v>50</v>
      </c>
      <c r="J2324" s="2">
        <f t="shared" si="368"/>
        <v>14.040018492999447</v>
      </c>
      <c r="K2324" s="2">
        <f t="shared" si="369"/>
        <v>21.477196881790867</v>
      </c>
      <c r="L2324" s="2">
        <f t="shared" si="370"/>
        <v>15.465327102972767</v>
      </c>
    </row>
    <row r="2325" spans="1:12" hidden="1" x14ac:dyDescent="0.3">
      <c r="A2325" s="74">
        <v>45239</v>
      </c>
      <c r="B2325" s="78">
        <v>10.220000000000001</v>
      </c>
      <c r="C2325" s="80" t="s">
        <v>38</v>
      </c>
      <c r="D2325" s="78">
        <v>21.94</v>
      </c>
      <c r="E2325" s="85" t="s">
        <v>38</v>
      </c>
      <c r="F2325" s="78">
        <v>11.160869565217402</v>
      </c>
      <c r="G2325" s="80" t="s">
        <v>69</v>
      </c>
      <c r="H2325" s="12">
        <v>30</v>
      </c>
      <c r="I2325" s="1">
        <v>50</v>
      </c>
      <c r="J2325" s="2">
        <f t="shared" si="368"/>
        <v>14.035433215221669</v>
      </c>
      <c r="K2325" s="2">
        <f t="shared" si="369"/>
        <v>21.513816199972684</v>
      </c>
      <c r="L2325" s="2">
        <f t="shared" si="370"/>
        <v>15.461885073987261</v>
      </c>
    </row>
    <row r="2326" spans="1:12" hidden="1" x14ac:dyDescent="0.3">
      <c r="A2326" s="74">
        <v>45240</v>
      </c>
      <c r="B2326" s="78">
        <v>10.93</v>
      </c>
      <c r="C2326" s="80" t="s">
        <v>38</v>
      </c>
      <c r="D2326" s="78">
        <v>14.62</v>
      </c>
      <c r="E2326" s="85" t="s">
        <v>38</v>
      </c>
      <c r="F2326" s="78">
        <v>15.23</v>
      </c>
      <c r="G2326" s="80" t="s">
        <v>38</v>
      </c>
      <c r="H2326" s="12">
        <v>30</v>
      </c>
      <c r="I2326" s="1">
        <v>50</v>
      </c>
      <c r="J2326" s="2">
        <f t="shared" si="368"/>
        <v>14.024259881888335</v>
      </c>
      <c r="K2326" s="2">
        <f t="shared" si="369"/>
        <v>21.508105972699955</v>
      </c>
      <c r="L2326" s="2">
        <f t="shared" si="370"/>
        <v>15.467107296209482</v>
      </c>
    </row>
    <row r="2327" spans="1:12" hidden="1" x14ac:dyDescent="0.3">
      <c r="A2327" s="74">
        <v>45241</v>
      </c>
      <c r="B2327" s="78">
        <v>11.17</v>
      </c>
      <c r="C2327" s="80" t="s">
        <v>38</v>
      </c>
      <c r="D2327" s="78">
        <v>16.079999999999998</v>
      </c>
      <c r="E2327" s="85" t="s">
        <v>38</v>
      </c>
      <c r="F2327" s="78">
        <v>12.58</v>
      </c>
      <c r="G2327" s="80" t="s">
        <v>38</v>
      </c>
      <c r="H2327" s="12">
        <v>30</v>
      </c>
      <c r="I2327" s="1">
        <v>50</v>
      </c>
      <c r="J2327" s="2">
        <f t="shared" si="368"/>
        <v>14.009902104110559</v>
      </c>
      <c r="K2327" s="2">
        <f t="shared" si="369"/>
        <v>21.478077563609045</v>
      </c>
      <c r="L2327" s="2">
        <f t="shared" si="370"/>
        <v>15.462579518431703</v>
      </c>
    </row>
    <row r="2328" spans="1:12" hidden="1" x14ac:dyDescent="0.3">
      <c r="A2328" s="74">
        <v>45242</v>
      </c>
      <c r="B2328" s="78">
        <v>13.16</v>
      </c>
      <c r="C2328" s="80" t="s">
        <v>38</v>
      </c>
      <c r="D2328" s="78">
        <v>37.26</v>
      </c>
      <c r="E2328" s="85" t="s">
        <v>38</v>
      </c>
      <c r="F2328" s="78">
        <v>15.86</v>
      </c>
      <c r="G2328" s="80" t="s">
        <v>38</v>
      </c>
      <c r="H2328" s="12">
        <v>30</v>
      </c>
      <c r="I2328" s="1">
        <v>50</v>
      </c>
      <c r="J2328" s="2">
        <f t="shared" ref="J2328:J2377" si="371">AVERAGE(B1964:B2328)</f>
        <v>14.012179326332783</v>
      </c>
      <c r="K2328" s="2">
        <f t="shared" ref="K2328:K2377" si="372">AVERAGE(D1964:D2328)</f>
        <v>21.512367336336322</v>
      </c>
      <c r="L2328" s="2">
        <f t="shared" ref="L2328:L2377" si="373">AVERAGE(F1964:F2328)</f>
        <v>15.469662851765035</v>
      </c>
    </row>
    <row r="2329" spans="1:12" hidden="1" x14ac:dyDescent="0.3">
      <c r="A2329" s="74">
        <v>45243</v>
      </c>
      <c r="B2329" s="78">
        <v>27.65</v>
      </c>
      <c r="C2329" s="80" t="s">
        <v>38</v>
      </c>
      <c r="D2329" s="78">
        <v>30.42</v>
      </c>
      <c r="E2329" s="85" t="s">
        <v>38</v>
      </c>
      <c r="F2329" s="78">
        <v>32.450000000000003</v>
      </c>
      <c r="G2329" s="80" t="s">
        <v>38</v>
      </c>
      <c r="H2329" s="12">
        <v>30</v>
      </c>
      <c r="I2329" s="1">
        <v>50</v>
      </c>
      <c r="J2329" s="2">
        <f t="shared" si="371"/>
        <v>14.040596270777225</v>
      </c>
      <c r="K2329" s="2">
        <f t="shared" si="372"/>
        <v>21.543349171735766</v>
      </c>
      <c r="L2329" s="2">
        <f t="shared" si="373"/>
        <v>15.514135073987255</v>
      </c>
    </row>
    <row r="2330" spans="1:12" hidden="1" x14ac:dyDescent="0.3">
      <c r="A2330" s="74">
        <v>45244</v>
      </c>
      <c r="B2330" s="78">
        <v>23.61</v>
      </c>
      <c r="C2330" s="80" t="s">
        <v>38</v>
      </c>
      <c r="D2330" s="78">
        <v>22.22523809523809</v>
      </c>
      <c r="E2330" s="85" t="s">
        <v>68</v>
      </c>
      <c r="F2330" s="78">
        <v>26.17</v>
      </c>
      <c r="G2330" s="80" t="s">
        <v>38</v>
      </c>
      <c r="H2330" s="12">
        <v>30</v>
      </c>
      <c r="I2330" s="1">
        <v>50</v>
      </c>
      <c r="J2330" s="2">
        <f t="shared" si="371"/>
        <v>14.077727659666115</v>
      </c>
      <c r="K2330" s="2">
        <f t="shared" si="372"/>
        <v>21.480977689051784</v>
      </c>
      <c r="L2330" s="2">
        <f t="shared" si="373"/>
        <v>15.547968407320589</v>
      </c>
    </row>
    <row r="2331" spans="1:12" hidden="1" x14ac:dyDescent="0.3">
      <c r="A2331" s="74">
        <v>45245</v>
      </c>
      <c r="B2331" s="78">
        <v>21.93</v>
      </c>
      <c r="C2331" s="80" t="s">
        <v>38</v>
      </c>
      <c r="D2331" s="78">
        <v>24.88</v>
      </c>
      <c r="E2331" s="85" t="s">
        <v>38</v>
      </c>
      <c r="F2331" s="78">
        <v>25.51</v>
      </c>
      <c r="G2331" s="80" t="s">
        <v>38</v>
      </c>
      <c r="H2331" s="12">
        <v>30</v>
      </c>
      <c r="I2331" s="1">
        <v>50</v>
      </c>
      <c r="J2331" s="2">
        <f t="shared" si="371"/>
        <v>14.120870104110557</v>
      </c>
      <c r="K2331" s="2">
        <f t="shared" si="372"/>
        <v>21.426261779960875</v>
      </c>
      <c r="L2331" s="2">
        <f t="shared" si="373"/>
        <v>15.585107296209477</v>
      </c>
    </row>
    <row r="2332" spans="1:12" hidden="1" x14ac:dyDescent="0.3">
      <c r="A2332" s="74">
        <v>45246</v>
      </c>
      <c r="B2332" s="78">
        <v>22.46</v>
      </c>
      <c r="C2332" s="80" t="s">
        <v>38</v>
      </c>
      <c r="D2332" s="78">
        <v>24.82</v>
      </c>
      <c r="E2332" s="85" t="s">
        <v>38</v>
      </c>
      <c r="F2332" s="78">
        <v>24.63</v>
      </c>
      <c r="G2332" s="80" t="s">
        <v>38</v>
      </c>
      <c r="H2332" s="12">
        <v>30</v>
      </c>
      <c r="I2332" s="1">
        <v>50</v>
      </c>
      <c r="J2332" s="2">
        <f t="shared" si="371"/>
        <v>14.153079270777223</v>
      </c>
      <c r="K2332" s="2">
        <f t="shared" si="372"/>
        <v>21.370040189051785</v>
      </c>
      <c r="L2332" s="2">
        <f t="shared" si="373"/>
        <v>15.622023962876144</v>
      </c>
    </row>
    <row r="2333" spans="1:12" hidden="1" x14ac:dyDescent="0.3">
      <c r="A2333" s="74">
        <v>45247</v>
      </c>
      <c r="B2333" s="78">
        <v>13.07</v>
      </c>
      <c r="C2333" s="80" t="s">
        <v>38</v>
      </c>
      <c r="D2333" s="78">
        <v>13.26</v>
      </c>
      <c r="E2333" s="85" t="s">
        <v>38</v>
      </c>
      <c r="F2333" s="78">
        <v>14.35</v>
      </c>
      <c r="G2333" s="80" t="s">
        <v>38</v>
      </c>
      <c r="H2333" s="12">
        <v>30</v>
      </c>
      <c r="I2333" s="1">
        <v>50</v>
      </c>
      <c r="J2333" s="2">
        <f t="shared" si="371"/>
        <v>14.145344270777223</v>
      </c>
      <c r="K2333" s="2">
        <f t="shared" si="372"/>
        <v>21.300239052688152</v>
      </c>
      <c r="L2333" s="2">
        <f t="shared" si="373"/>
        <v>15.61996840732059</v>
      </c>
    </row>
    <row r="2334" spans="1:12" hidden="1" x14ac:dyDescent="0.3">
      <c r="A2334" s="74">
        <v>45248</v>
      </c>
      <c r="B2334" s="78">
        <v>13.38</v>
      </c>
      <c r="C2334" s="80" t="s">
        <v>38</v>
      </c>
      <c r="D2334" s="78">
        <v>10.49</v>
      </c>
      <c r="E2334" s="85" t="s">
        <v>38</v>
      </c>
      <c r="F2334" s="78">
        <v>13.32</v>
      </c>
      <c r="G2334" s="80" t="s">
        <v>38</v>
      </c>
      <c r="H2334" s="12">
        <v>30</v>
      </c>
      <c r="I2334" s="1">
        <v>50</v>
      </c>
      <c r="J2334" s="2">
        <f t="shared" si="371"/>
        <v>14.136726492999447</v>
      </c>
      <c r="K2334" s="2">
        <f t="shared" si="372"/>
        <v>21.272653825415425</v>
      </c>
      <c r="L2334" s="2">
        <f t="shared" si="373"/>
        <v>15.608773962876146</v>
      </c>
    </row>
    <row r="2335" spans="1:12" hidden="1" x14ac:dyDescent="0.3">
      <c r="A2335" s="74">
        <v>45249</v>
      </c>
      <c r="B2335" s="78">
        <v>14.54</v>
      </c>
      <c r="C2335" s="80" t="s">
        <v>38</v>
      </c>
      <c r="D2335" s="78">
        <v>14.1</v>
      </c>
      <c r="E2335" s="85" t="s">
        <v>38</v>
      </c>
      <c r="F2335" s="78">
        <v>14.93</v>
      </c>
      <c r="G2335" s="80" t="s">
        <v>38</v>
      </c>
      <c r="H2335" s="12">
        <v>30</v>
      </c>
      <c r="I2335" s="1">
        <v>50</v>
      </c>
      <c r="J2335" s="2">
        <f t="shared" si="371"/>
        <v>14.143107604110558</v>
      </c>
      <c r="K2335" s="2">
        <f t="shared" si="372"/>
        <v>21.203875416324514</v>
      </c>
      <c r="L2335" s="2">
        <f t="shared" si="373"/>
        <v>15.613246185098369</v>
      </c>
    </row>
    <row r="2336" spans="1:12" hidden="1" x14ac:dyDescent="0.3">
      <c r="A2336" s="74">
        <v>45250</v>
      </c>
      <c r="B2336" s="78">
        <v>14.14</v>
      </c>
      <c r="C2336" s="80" t="s">
        <v>38</v>
      </c>
      <c r="D2336" s="78">
        <v>18.399999999999999</v>
      </c>
      <c r="E2336" s="85" t="s">
        <v>38</v>
      </c>
      <c r="F2336" s="78">
        <v>20.8</v>
      </c>
      <c r="G2336" s="80" t="s">
        <v>38</v>
      </c>
      <c r="H2336" s="12">
        <v>30</v>
      </c>
      <c r="I2336" s="1">
        <v>50</v>
      </c>
      <c r="J2336" s="2">
        <f t="shared" si="371"/>
        <v>14.141341492999446</v>
      </c>
      <c r="K2336" s="2">
        <f t="shared" si="372"/>
        <v>21.170153825415426</v>
      </c>
      <c r="L2336" s="2">
        <f t="shared" si="373"/>
        <v>15.623773962876147</v>
      </c>
    </row>
    <row r="2337" spans="1:12" hidden="1" x14ac:dyDescent="0.3">
      <c r="A2337" s="74">
        <v>45251</v>
      </c>
      <c r="B2337" s="78">
        <v>8.34</v>
      </c>
      <c r="C2337" s="80" t="s">
        <v>38</v>
      </c>
      <c r="D2337" s="78">
        <v>10.51</v>
      </c>
      <c r="E2337" s="85" t="s">
        <v>38</v>
      </c>
      <c r="F2337" s="78">
        <v>11.83</v>
      </c>
      <c r="G2337" s="80" t="s">
        <v>38</v>
      </c>
      <c r="H2337" s="12">
        <v>30</v>
      </c>
      <c r="I2337" s="1">
        <v>50</v>
      </c>
      <c r="J2337" s="2">
        <f t="shared" si="371"/>
        <v>14.128135659666116</v>
      </c>
      <c r="K2337" s="2">
        <f t="shared" si="372"/>
        <v>21.125409507233606</v>
      </c>
      <c r="L2337" s="2">
        <f t="shared" si="373"/>
        <v>15.613607296209482</v>
      </c>
    </row>
    <row r="2338" spans="1:12" hidden="1" x14ac:dyDescent="0.3">
      <c r="A2338" s="74">
        <v>45252</v>
      </c>
      <c r="B2338" s="78">
        <v>11.77</v>
      </c>
      <c r="C2338" s="80" t="s">
        <v>38</v>
      </c>
      <c r="D2338" s="78">
        <v>12.94</v>
      </c>
      <c r="E2338" s="85" t="s">
        <v>38</v>
      </c>
      <c r="F2338" s="78">
        <v>14.06</v>
      </c>
      <c r="G2338" s="80" t="s">
        <v>38</v>
      </c>
      <c r="H2338" s="12">
        <v>30</v>
      </c>
      <c r="I2338" s="1">
        <v>50</v>
      </c>
      <c r="J2338" s="2">
        <f t="shared" si="371"/>
        <v>14.131501492999448</v>
      </c>
      <c r="K2338" s="2">
        <f t="shared" si="372"/>
        <v>21.006194590206192</v>
      </c>
      <c r="L2338" s="2">
        <f t="shared" si="373"/>
        <v>15.60535729620948</v>
      </c>
    </row>
    <row r="2339" spans="1:12" hidden="1" x14ac:dyDescent="0.3">
      <c r="A2339" s="74">
        <v>45253</v>
      </c>
      <c r="B2339" s="78">
        <v>13.9</v>
      </c>
      <c r="C2339" s="80" t="s">
        <v>38</v>
      </c>
      <c r="D2339" s="78">
        <v>13.58</v>
      </c>
      <c r="E2339" s="85" t="s">
        <v>38</v>
      </c>
      <c r="F2339" s="78">
        <v>15.93</v>
      </c>
      <c r="G2339" s="80" t="s">
        <v>38</v>
      </c>
      <c r="H2339" s="12">
        <v>30</v>
      </c>
      <c r="I2339" s="1">
        <v>50</v>
      </c>
      <c r="J2339" s="2">
        <f t="shared" si="371"/>
        <v>14.140137048555003</v>
      </c>
      <c r="K2339" s="2">
        <f t="shared" si="372"/>
        <v>20.831677544751646</v>
      </c>
      <c r="L2339" s="2">
        <f t="shared" si="373"/>
        <v>15.614801740653926</v>
      </c>
    </row>
    <row r="2340" spans="1:12" hidden="1" x14ac:dyDescent="0.3">
      <c r="A2340" s="74">
        <v>45254</v>
      </c>
      <c r="B2340" s="78">
        <v>12.74</v>
      </c>
      <c r="C2340" s="80" t="s">
        <v>38</v>
      </c>
      <c r="D2340" s="78">
        <v>8.915454545454546</v>
      </c>
      <c r="E2340" s="85" t="s">
        <v>43</v>
      </c>
      <c r="F2340" s="78">
        <v>9.07</v>
      </c>
      <c r="G2340" s="80" t="s">
        <v>38</v>
      </c>
      <c r="H2340" s="12">
        <v>30</v>
      </c>
      <c r="I2340" s="1">
        <v>50</v>
      </c>
      <c r="J2340" s="2">
        <f t="shared" si="371"/>
        <v>14.139192326332777</v>
      </c>
      <c r="K2340" s="2">
        <f t="shared" si="372"/>
        <v>20.723823722437597</v>
      </c>
      <c r="L2340" s="2">
        <f t="shared" si="373"/>
        <v>15.5980795184317</v>
      </c>
    </row>
    <row r="2341" spans="1:12" hidden="1" x14ac:dyDescent="0.3">
      <c r="A2341" s="74">
        <v>45255</v>
      </c>
      <c r="B2341" s="78">
        <v>5.05</v>
      </c>
      <c r="C2341" s="80" t="s">
        <v>38</v>
      </c>
      <c r="D2341" s="78">
        <v>1.92</v>
      </c>
      <c r="E2341" s="85" t="s">
        <v>38</v>
      </c>
      <c r="F2341" s="78">
        <v>5.42</v>
      </c>
      <c r="G2341" s="80" t="s">
        <v>38</v>
      </c>
      <c r="H2341" s="12">
        <v>30</v>
      </c>
      <c r="I2341" s="1">
        <v>50</v>
      </c>
      <c r="J2341" s="2">
        <f t="shared" si="371"/>
        <v>14.102633159666114</v>
      </c>
      <c r="K2341" s="2">
        <f t="shared" si="372"/>
        <v>20.634732813346684</v>
      </c>
      <c r="L2341" s="2">
        <f t="shared" si="373"/>
        <v>15.559662851765037</v>
      </c>
    </row>
    <row r="2342" spans="1:12" hidden="1" x14ac:dyDescent="0.3">
      <c r="A2342" s="74">
        <v>45256</v>
      </c>
      <c r="B2342" s="78">
        <v>6.56</v>
      </c>
      <c r="C2342" s="80" t="s">
        <v>38</v>
      </c>
      <c r="D2342" s="78">
        <v>8.07</v>
      </c>
      <c r="E2342" s="85" t="s">
        <v>38</v>
      </c>
      <c r="F2342" s="78">
        <v>7.94</v>
      </c>
      <c r="G2342" s="80" t="s">
        <v>38</v>
      </c>
      <c r="H2342" s="12">
        <v>30</v>
      </c>
      <c r="I2342" s="1">
        <v>50</v>
      </c>
      <c r="J2342" s="2">
        <f t="shared" si="371"/>
        <v>14.056473715221669</v>
      </c>
      <c r="K2342" s="2">
        <f t="shared" si="372"/>
        <v>20.606607813346685</v>
      </c>
      <c r="L2342" s="2">
        <f t="shared" si="373"/>
        <v>15.535912851765033</v>
      </c>
    </row>
    <row r="2343" spans="1:12" hidden="1" x14ac:dyDescent="0.3">
      <c r="A2343" s="74">
        <v>45257</v>
      </c>
      <c r="B2343" s="78">
        <v>13.01</v>
      </c>
      <c r="C2343" s="80" t="s">
        <v>38</v>
      </c>
      <c r="D2343" s="78">
        <v>19.739999999999998</v>
      </c>
      <c r="E2343" s="85" t="s">
        <v>38</v>
      </c>
      <c r="F2343" s="78">
        <v>14.89</v>
      </c>
      <c r="G2343" s="80" t="s">
        <v>38</v>
      </c>
      <c r="H2343" s="12">
        <v>30</v>
      </c>
      <c r="I2343" s="1">
        <v>50</v>
      </c>
      <c r="J2343" s="2">
        <f t="shared" si="371"/>
        <v>14.043188159666114</v>
      </c>
      <c r="K2343" s="2">
        <f t="shared" si="372"/>
        <v>20.546522586073959</v>
      </c>
      <c r="L2343" s="2">
        <f t="shared" si="373"/>
        <v>15.531273962876147</v>
      </c>
    </row>
    <row r="2344" spans="1:12" hidden="1" x14ac:dyDescent="0.3">
      <c r="A2344" s="74">
        <v>45258</v>
      </c>
      <c r="B2344" s="78">
        <v>15.65</v>
      </c>
      <c r="C2344" s="80" t="s">
        <v>38</v>
      </c>
      <c r="D2344" s="78">
        <v>15.46</v>
      </c>
      <c r="E2344" s="85" t="s">
        <v>38</v>
      </c>
      <c r="F2344" s="78">
        <v>16.57</v>
      </c>
      <c r="G2344" s="80" t="s">
        <v>38</v>
      </c>
      <c r="H2344" s="12">
        <v>30</v>
      </c>
      <c r="I2344" s="1">
        <v>50</v>
      </c>
      <c r="J2344" s="2">
        <f t="shared" si="371"/>
        <v>14.022770937443889</v>
      </c>
      <c r="K2344" s="2">
        <f t="shared" si="372"/>
        <v>20.511380540619413</v>
      </c>
      <c r="L2344" s="2">
        <f t="shared" si="373"/>
        <v>15.518385073987258</v>
      </c>
    </row>
    <row r="2345" spans="1:12" hidden="1" x14ac:dyDescent="0.3">
      <c r="A2345" s="74">
        <v>45259</v>
      </c>
      <c r="B2345" s="78">
        <v>11.52</v>
      </c>
      <c r="C2345" s="80" t="s">
        <v>38</v>
      </c>
      <c r="D2345" s="78">
        <v>16.23</v>
      </c>
      <c r="E2345" s="85" t="s">
        <v>38</v>
      </c>
      <c r="F2345" s="78">
        <v>11.81</v>
      </c>
      <c r="G2345" s="80" t="s">
        <v>38</v>
      </c>
      <c r="H2345" s="12">
        <v>30</v>
      </c>
      <c r="I2345" s="1">
        <v>50</v>
      </c>
      <c r="J2345" s="2">
        <f t="shared" si="371"/>
        <v>13.989695659666111</v>
      </c>
      <c r="K2345" s="2">
        <f t="shared" si="372"/>
        <v>20.482460086073957</v>
      </c>
      <c r="L2345" s="2">
        <f t="shared" si="373"/>
        <v>15.488135073987259</v>
      </c>
    </row>
    <row r="2346" spans="1:12" hidden="1" x14ac:dyDescent="0.3">
      <c r="A2346" s="74">
        <v>45260</v>
      </c>
      <c r="B2346" s="78">
        <v>6.42</v>
      </c>
      <c r="C2346" s="80" t="s">
        <v>38</v>
      </c>
      <c r="D2346" s="78">
        <v>15.06</v>
      </c>
      <c r="E2346" s="85" t="s">
        <v>38</v>
      </c>
      <c r="F2346" s="78">
        <v>13.9</v>
      </c>
      <c r="G2346" s="80" t="s">
        <v>38</v>
      </c>
      <c r="H2346" s="12">
        <v>30</v>
      </c>
      <c r="I2346" s="1">
        <v>50</v>
      </c>
      <c r="J2346" s="2">
        <f t="shared" si="371"/>
        <v>13.950589270777224</v>
      </c>
      <c r="K2346" s="2">
        <f t="shared" si="372"/>
        <v>20.479533949710319</v>
      </c>
      <c r="L2346" s="2">
        <f t="shared" si="373"/>
        <v>15.466440629542815</v>
      </c>
    </row>
    <row r="2347" spans="1:12" hidden="1" x14ac:dyDescent="0.3">
      <c r="A2347" s="74">
        <v>45261</v>
      </c>
      <c r="B2347" s="78">
        <v>8.89</v>
      </c>
      <c r="C2347" s="80" t="s">
        <v>38</v>
      </c>
      <c r="D2347" s="78">
        <v>24.18</v>
      </c>
      <c r="E2347" s="85" t="s">
        <v>38</v>
      </c>
      <c r="F2347" s="78">
        <v>15.13</v>
      </c>
      <c r="G2347" s="80" t="s">
        <v>38</v>
      </c>
      <c r="H2347" s="12">
        <v>30</v>
      </c>
      <c r="I2347" s="1">
        <v>50</v>
      </c>
      <c r="J2347" s="2">
        <f t="shared" si="371"/>
        <v>13.921104548555004</v>
      </c>
      <c r="K2347" s="2">
        <f t="shared" si="372"/>
        <v>20.486920313346683</v>
      </c>
      <c r="L2347" s="2">
        <f t="shared" si="373"/>
        <v>15.448718407320593</v>
      </c>
    </row>
    <row r="2348" spans="1:12" hidden="1" x14ac:dyDescent="0.3">
      <c r="A2348" s="74">
        <v>45262</v>
      </c>
      <c r="B2348" s="78">
        <v>8.31</v>
      </c>
      <c r="C2348" s="80" t="s">
        <v>38</v>
      </c>
      <c r="D2348" s="78">
        <v>9.11</v>
      </c>
      <c r="E2348" s="85" t="s">
        <v>38</v>
      </c>
      <c r="F2348" s="78">
        <v>9.44</v>
      </c>
      <c r="G2348" s="80" t="s">
        <v>38</v>
      </c>
      <c r="H2348" s="12">
        <v>30</v>
      </c>
      <c r="I2348" s="1">
        <v>50</v>
      </c>
      <c r="J2348" s="2">
        <f t="shared" si="371"/>
        <v>13.896315937443893</v>
      </c>
      <c r="K2348" s="2">
        <f t="shared" si="372"/>
        <v>20.467658949710319</v>
      </c>
      <c r="L2348" s="2">
        <f t="shared" si="373"/>
        <v>15.426635073987258</v>
      </c>
    </row>
    <row r="2349" spans="1:12" hidden="1" x14ac:dyDescent="0.3">
      <c r="A2349" s="74">
        <v>45263</v>
      </c>
      <c r="B2349" s="78">
        <v>9.8699999999999992</v>
      </c>
      <c r="C2349" s="80" t="s">
        <v>38</v>
      </c>
      <c r="D2349" s="78">
        <v>12.26</v>
      </c>
      <c r="E2349" s="85" t="s">
        <v>38</v>
      </c>
      <c r="F2349" s="78">
        <v>13.97</v>
      </c>
      <c r="G2349" s="80" t="s">
        <v>38</v>
      </c>
      <c r="H2349" s="12">
        <v>30</v>
      </c>
      <c r="I2349" s="1">
        <v>50</v>
      </c>
      <c r="J2349" s="2">
        <f t="shared" si="371"/>
        <v>13.885932881888337</v>
      </c>
      <c r="K2349" s="2">
        <f t="shared" si="372"/>
        <v>20.457772586073958</v>
      </c>
      <c r="L2349" s="2">
        <f t="shared" si="373"/>
        <v>15.43049618509837</v>
      </c>
    </row>
    <row r="2350" spans="1:12" hidden="1" x14ac:dyDescent="0.3">
      <c r="A2350" s="74">
        <v>45264</v>
      </c>
      <c r="B2350" s="78">
        <v>12.25</v>
      </c>
      <c r="C2350" s="80" t="s">
        <v>38</v>
      </c>
      <c r="D2350" s="78">
        <v>13.17</v>
      </c>
      <c r="E2350" s="85" t="s">
        <v>38</v>
      </c>
      <c r="F2350" s="78">
        <v>14.97</v>
      </c>
      <c r="G2350" s="80" t="s">
        <v>38</v>
      </c>
      <c r="H2350" s="12">
        <v>30</v>
      </c>
      <c r="I2350" s="1">
        <v>50</v>
      </c>
      <c r="J2350" s="2">
        <f t="shared" si="371"/>
        <v>13.885076770777225</v>
      </c>
      <c r="K2350" s="2">
        <f t="shared" si="372"/>
        <v>20.461550995164867</v>
      </c>
      <c r="L2350" s="2">
        <f t="shared" si="373"/>
        <v>15.446912851765038</v>
      </c>
    </row>
    <row r="2351" spans="1:12" hidden="1" x14ac:dyDescent="0.3">
      <c r="A2351" s="74">
        <v>45265</v>
      </c>
      <c r="B2351" s="78">
        <v>19.535714285714285</v>
      </c>
      <c r="C2351" s="80" t="s">
        <v>45</v>
      </c>
      <c r="D2351" s="78">
        <v>24.28</v>
      </c>
      <c r="E2351" s="85" t="s">
        <v>38</v>
      </c>
      <c r="F2351" s="78">
        <v>18.100000000000001</v>
      </c>
      <c r="G2351" s="80" t="s">
        <v>38</v>
      </c>
      <c r="H2351" s="12">
        <v>30</v>
      </c>
      <c r="I2351" s="1">
        <v>50</v>
      </c>
      <c r="J2351" s="2">
        <f t="shared" si="371"/>
        <v>13.898630977126434</v>
      </c>
      <c r="K2351" s="2">
        <f t="shared" si="372"/>
        <v>20.356550995164866</v>
      </c>
      <c r="L2351" s="2">
        <f t="shared" si="373"/>
        <v>15.452690629542817</v>
      </c>
    </row>
    <row r="2352" spans="1:12" hidden="1" x14ac:dyDescent="0.3">
      <c r="A2352" s="74">
        <v>45266</v>
      </c>
      <c r="B2352" s="78">
        <v>34.415000000000049</v>
      </c>
      <c r="C2352" s="80" t="s">
        <v>43</v>
      </c>
      <c r="D2352" s="78">
        <v>46.29285714285723</v>
      </c>
      <c r="E2352" s="85" t="s">
        <v>39</v>
      </c>
      <c r="F2352" s="78">
        <v>34.450000000000003</v>
      </c>
      <c r="G2352" s="80" t="s">
        <v>38</v>
      </c>
      <c r="H2352" s="12">
        <v>30</v>
      </c>
      <c r="I2352" s="1">
        <v>50</v>
      </c>
      <c r="J2352" s="2">
        <f t="shared" si="371"/>
        <v>13.934000977126431</v>
      </c>
      <c r="K2352" s="2">
        <f t="shared" si="372"/>
        <v>20.390934112047983</v>
      </c>
      <c r="L2352" s="2">
        <f t="shared" si="373"/>
        <v>15.473912851765039</v>
      </c>
    </row>
    <row r="2353" spans="1:12" hidden="1" x14ac:dyDescent="0.3">
      <c r="A2353" s="74">
        <v>45267</v>
      </c>
      <c r="B2353" s="78">
        <v>50.623500000000007</v>
      </c>
      <c r="C2353" s="80" t="s">
        <v>112</v>
      </c>
      <c r="D2353" s="78">
        <v>44.855000000000018</v>
      </c>
      <c r="E2353" s="85" t="s">
        <v>43</v>
      </c>
      <c r="F2353" s="78">
        <v>32.212262773722671</v>
      </c>
      <c r="G2353" s="80" t="s">
        <v>69</v>
      </c>
      <c r="H2353" s="12">
        <v>30</v>
      </c>
      <c r="I2353" s="1">
        <v>50</v>
      </c>
      <c r="J2353" s="2">
        <f t="shared" si="371"/>
        <v>14.031454866015318</v>
      </c>
      <c r="K2353" s="2">
        <f t="shared" si="372"/>
        <v>20.433022180229798</v>
      </c>
      <c r="L2353" s="2">
        <f t="shared" si="373"/>
        <v>15.519252470580934</v>
      </c>
    </row>
    <row r="2354" spans="1:12" hidden="1" x14ac:dyDescent="0.3">
      <c r="A2354" s="74">
        <v>45268</v>
      </c>
      <c r="B2354" s="78">
        <v>36.138421052631614</v>
      </c>
      <c r="C2354" s="80" t="s">
        <v>47</v>
      </c>
      <c r="D2354" s="78">
        <v>48.652727272727297</v>
      </c>
      <c r="E2354" s="85" t="s">
        <v>113</v>
      </c>
      <c r="F2354" s="78">
        <v>24.34</v>
      </c>
      <c r="G2354" s="80" t="s">
        <v>38</v>
      </c>
      <c r="H2354" s="12">
        <v>30</v>
      </c>
      <c r="I2354" s="1">
        <v>50</v>
      </c>
      <c r="J2354" s="2">
        <f t="shared" si="371"/>
        <v>14.098070757828184</v>
      </c>
      <c r="K2354" s="2">
        <f t="shared" si="372"/>
        <v>20.446552655436413</v>
      </c>
      <c r="L2354" s="2">
        <f t="shared" si="373"/>
        <v>15.547585803914266</v>
      </c>
    </row>
    <row r="2355" spans="1:12" hidden="1" x14ac:dyDescent="0.3">
      <c r="A2355" s="74">
        <v>45269</v>
      </c>
      <c r="B2355" s="78">
        <v>37.996842105263141</v>
      </c>
      <c r="C2355" s="80" t="s">
        <v>47</v>
      </c>
      <c r="D2355" s="78">
        <v>46.370454545454514</v>
      </c>
      <c r="E2355" s="85" t="s">
        <v>113</v>
      </c>
      <c r="F2355" s="78">
        <v>28.9</v>
      </c>
      <c r="G2355" s="80" t="s">
        <v>38</v>
      </c>
      <c r="H2355" s="12">
        <v>30</v>
      </c>
      <c r="I2355" s="1">
        <v>50</v>
      </c>
      <c r="J2355" s="2">
        <f t="shared" si="371"/>
        <v>14.141566152565026</v>
      </c>
      <c r="K2355" s="2">
        <f t="shared" si="372"/>
        <v>20.50680962857691</v>
      </c>
      <c r="L2355" s="2">
        <f t="shared" si="373"/>
        <v>15.562141359469825</v>
      </c>
    </row>
    <row r="2356" spans="1:12" hidden="1" x14ac:dyDescent="0.3">
      <c r="A2356" s="74">
        <v>45270</v>
      </c>
      <c r="B2356" s="78">
        <v>25.2</v>
      </c>
      <c r="C2356" s="80" t="s">
        <v>38</v>
      </c>
      <c r="D2356" s="78">
        <v>21.57</v>
      </c>
      <c r="E2356" s="85" t="s">
        <v>38</v>
      </c>
      <c r="F2356" s="78">
        <v>25.11</v>
      </c>
      <c r="G2356" s="80" t="s">
        <v>38</v>
      </c>
      <c r="H2356" s="12">
        <v>30</v>
      </c>
      <c r="I2356" s="1">
        <v>50</v>
      </c>
      <c r="J2356" s="2">
        <f t="shared" si="371"/>
        <v>14.163185874787247</v>
      </c>
      <c r="K2356" s="2">
        <f t="shared" si="372"/>
        <v>20.519849401304182</v>
      </c>
      <c r="L2356" s="2">
        <f t="shared" si="373"/>
        <v>15.579974692803159</v>
      </c>
    </row>
    <row r="2357" spans="1:12" hidden="1" x14ac:dyDescent="0.3">
      <c r="A2357" s="74">
        <v>45271</v>
      </c>
      <c r="B2357" s="78">
        <v>35.07181818181818</v>
      </c>
      <c r="C2357" s="80" t="s">
        <v>43</v>
      </c>
      <c r="D2357" s="78">
        <v>30.9</v>
      </c>
      <c r="E2357" s="85" t="s">
        <v>38</v>
      </c>
      <c r="F2357" s="78">
        <v>32.57</v>
      </c>
      <c r="G2357" s="80" t="s">
        <v>38</v>
      </c>
      <c r="H2357" s="12">
        <v>30</v>
      </c>
      <c r="I2357" s="1">
        <v>50</v>
      </c>
      <c r="J2357" s="2">
        <f t="shared" si="371"/>
        <v>14.212879814181189</v>
      </c>
      <c r="K2357" s="2">
        <f t="shared" si="372"/>
        <v>20.544139174031457</v>
      </c>
      <c r="L2357" s="2">
        <f t="shared" si="373"/>
        <v>15.626335803914268</v>
      </c>
    </row>
    <row r="2358" spans="1:12" hidden="1" x14ac:dyDescent="0.3">
      <c r="A2358" s="74">
        <v>45272</v>
      </c>
      <c r="B2358" s="78">
        <v>17.149999999999999</v>
      </c>
      <c r="C2358" s="80" t="s">
        <v>38</v>
      </c>
      <c r="D2358" s="78">
        <v>18.489999999999998</v>
      </c>
      <c r="E2358" s="85" t="s">
        <v>38</v>
      </c>
      <c r="F2358" s="78">
        <v>20.48</v>
      </c>
      <c r="G2358" s="80" t="s">
        <v>38</v>
      </c>
      <c r="H2358" s="12">
        <v>30</v>
      </c>
      <c r="I2358" s="1">
        <v>50</v>
      </c>
      <c r="J2358" s="2">
        <f t="shared" si="371"/>
        <v>14.223326480847856</v>
      </c>
      <c r="K2358" s="2">
        <f t="shared" si="372"/>
        <v>20.473940310395093</v>
      </c>
      <c r="L2358" s="2">
        <f t="shared" si="373"/>
        <v>15.634141359469824</v>
      </c>
    </row>
    <row r="2359" spans="1:12" hidden="1" x14ac:dyDescent="0.3">
      <c r="A2359" s="74">
        <v>45273</v>
      </c>
      <c r="B2359" s="78">
        <v>28.950909090909093</v>
      </c>
      <c r="C2359" s="80" t="s">
        <v>43</v>
      </c>
      <c r="D2359" s="78">
        <v>60.48</v>
      </c>
      <c r="E2359" s="85" t="s">
        <v>38</v>
      </c>
      <c r="F2359" s="78">
        <v>27.56</v>
      </c>
      <c r="G2359" s="80" t="s">
        <v>38</v>
      </c>
      <c r="H2359" s="12">
        <v>30</v>
      </c>
      <c r="I2359" s="1">
        <v>50</v>
      </c>
      <c r="J2359" s="2">
        <f t="shared" si="371"/>
        <v>14.27572483943371</v>
      </c>
      <c r="K2359" s="2">
        <f t="shared" si="372"/>
        <v>20.500502810395087</v>
      </c>
      <c r="L2359" s="2">
        <f t="shared" si="373"/>
        <v>15.667058026136489</v>
      </c>
    </row>
    <row r="2360" spans="1:12" hidden="1" x14ac:dyDescent="0.3">
      <c r="A2360" s="74">
        <v>45274</v>
      </c>
      <c r="B2360" s="78">
        <v>31.658636363636369</v>
      </c>
      <c r="C2360" s="80" t="s">
        <v>43</v>
      </c>
      <c r="D2360" s="78">
        <v>80.3</v>
      </c>
      <c r="E2360" s="85" t="s">
        <v>38</v>
      </c>
      <c r="F2360" s="78">
        <v>27.73</v>
      </c>
      <c r="G2360" s="80" t="s">
        <v>38</v>
      </c>
      <c r="H2360" s="12">
        <v>30</v>
      </c>
      <c r="I2360" s="1">
        <v>50</v>
      </c>
      <c r="J2360" s="2">
        <f t="shared" si="371"/>
        <v>14.330644384888256</v>
      </c>
      <c r="K2360" s="2">
        <f t="shared" si="372"/>
        <v>20.618031219485996</v>
      </c>
      <c r="L2360" s="2">
        <f t="shared" si="373"/>
        <v>15.703863581692046</v>
      </c>
    </row>
    <row r="2361" spans="1:12" hidden="1" x14ac:dyDescent="0.3">
      <c r="A2361" s="74">
        <v>45275</v>
      </c>
      <c r="B2361" s="78">
        <v>32.25</v>
      </c>
      <c r="C2361" s="80" t="s">
        <v>38</v>
      </c>
      <c r="D2361" s="78">
        <v>36.83</v>
      </c>
      <c r="E2361" s="85" t="s">
        <v>38</v>
      </c>
      <c r="F2361" s="78">
        <v>31.743138686131388</v>
      </c>
      <c r="G2361" s="80" t="s">
        <v>69</v>
      </c>
      <c r="H2361" s="12">
        <v>30</v>
      </c>
      <c r="I2361" s="1">
        <v>50</v>
      </c>
      <c r="J2361" s="2">
        <f t="shared" si="371"/>
        <v>14.378996310814184</v>
      </c>
      <c r="K2361" s="2">
        <f t="shared" si="372"/>
        <v>20.57774712857691</v>
      </c>
      <c r="L2361" s="2">
        <f t="shared" si="373"/>
        <v>15.749288966931301</v>
      </c>
    </row>
    <row r="2362" spans="1:12" hidden="1" x14ac:dyDescent="0.3">
      <c r="A2362" s="74">
        <v>45276</v>
      </c>
      <c r="B2362" s="78">
        <v>20.029565217391308</v>
      </c>
      <c r="C2362" s="80" t="s">
        <v>42</v>
      </c>
      <c r="D2362" s="78">
        <v>26.44</v>
      </c>
      <c r="E2362" s="85" t="s">
        <v>38</v>
      </c>
      <c r="F2362" s="78">
        <v>25.19</v>
      </c>
      <c r="G2362" s="80" t="s">
        <v>38</v>
      </c>
      <c r="H2362" s="12">
        <v>30</v>
      </c>
      <c r="I2362" s="1">
        <v>50</v>
      </c>
      <c r="J2362" s="2">
        <f t="shared" si="371"/>
        <v>14.391220658640268</v>
      </c>
      <c r="K2362" s="2">
        <f t="shared" si="372"/>
        <v>20.590389174031454</v>
      </c>
      <c r="L2362" s="2">
        <f t="shared" si="373"/>
        <v>15.768344522486855</v>
      </c>
    </row>
    <row r="2363" spans="1:12" hidden="1" x14ac:dyDescent="0.3">
      <c r="A2363" s="74">
        <v>45277</v>
      </c>
      <c r="B2363" s="78">
        <v>28.8</v>
      </c>
      <c r="C2363" s="80" t="s">
        <v>38</v>
      </c>
      <c r="D2363" s="78">
        <v>29.94</v>
      </c>
      <c r="E2363" s="85" t="s">
        <v>38</v>
      </c>
      <c r="F2363" s="78">
        <v>32.909999999999997</v>
      </c>
      <c r="G2363" s="80" t="s">
        <v>38</v>
      </c>
      <c r="H2363" s="12">
        <v>30</v>
      </c>
      <c r="I2363" s="1">
        <v>50</v>
      </c>
      <c r="J2363" s="2">
        <f t="shared" si="371"/>
        <v>14.421056491973602</v>
      </c>
      <c r="K2363" s="2">
        <f t="shared" si="372"/>
        <v>20.631326674031452</v>
      </c>
      <c r="L2363" s="2">
        <f t="shared" si="373"/>
        <v>15.811205633597966</v>
      </c>
    </row>
    <row r="2364" spans="1:12" hidden="1" x14ac:dyDescent="0.3">
      <c r="A2364" s="74">
        <v>45278</v>
      </c>
      <c r="B2364" s="78">
        <v>42.50047619047622</v>
      </c>
      <c r="C2364" s="80" t="s">
        <v>45</v>
      </c>
      <c r="D2364" s="78">
        <v>32.428500000000014</v>
      </c>
      <c r="E2364" s="85" t="s">
        <v>114</v>
      </c>
      <c r="F2364" s="78">
        <v>34.50343065693432</v>
      </c>
      <c r="G2364" s="80" t="s">
        <v>69</v>
      </c>
      <c r="H2364" s="12">
        <v>30</v>
      </c>
      <c r="I2364" s="1">
        <v>50</v>
      </c>
      <c r="J2364" s="2">
        <f t="shared" si="371"/>
        <v>14.515321925836037</v>
      </c>
      <c r="K2364" s="2">
        <f t="shared" si="372"/>
        <v>20.697856503576904</v>
      </c>
      <c r="L2364" s="2">
        <f t="shared" si="373"/>
        <v>15.878798496533891</v>
      </c>
    </row>
    <row r="2365" spans="1:12" hidden="1" x14ac:dyDescent="0.3">
      <c r="A2365" s="74">
        <v>45279</v>
      </c>
      <c r="B2365" s="78">
        <v>39.770000000000003</v>
      </c>
      <c r="C2365" s="80" t="s">
        <v>38</v>
      </c>
      <c r="D2365" s="78" t="s">
        <v>33</v>
      </c>
      <c r="E2365" s="85" t="s">
        <v>108</v>
      </c>
      <c r="F2365" s="78">
        <v>32.844744525547405</v>
      </c>
      <c r="G2365" s="80" t="s">
        <v>69</v>
      </c>
      <c r="H2365" s="12">
        <v>30</v>
      </c>
      <c r="I2365" s="1">
        <v>50</v>
      </c>
      <c r="J2365" s="2">
        <f t="shared" si="371"/>
        <v>14.576213592502704</v>
      </c>
      <c r="K2365" s="2">
        <f t="shared" si="372"/>
        <v>20.712038430937525</v>
      </c>
      <c r="L2365" s="2">
        <f t="shared" si="373"/>
        <v>15.918145009104855</v>
      </c>
    </row>
    <row r="2366" spans="1:12" hidden="1" x14ac:dyDescent="0.3">
      <c r="A2366" s="74">
        <v>45280</v>
      </c>
      <c r="B2366" s="78">
        <v>14.74</v>
      </c>
      <c r="C2366" s="80" t="s">
        <v>38</v>
      </c>
      <c r="D2366" s="78" t="s">
        <v>33</v>
      </c>
      <c r="E2366" s="85" t="s">
        <v>108</v>
      </c>
      <c r="F2366" s="78">
        <v>16.670000000000002</v>
      </c>
      <c r="G2366" s="80" t="s">
        <v>38</v>
      </c>
      <c r="H2366" s="12">
        <v>30</v>
      </c>
      <c r="I2366" s="1">
        <v>50</v>
      </c>
      <c r="J2366" s="2">
        <f t="shared" si="371"/>
        <v>14.567469148058258</v>
      </c>
      <c r="K2366" s="2">
        <f t="shared" si="372"/>
        <v>20.715295074698052</v>
      </c>
      <c r="L2366" s="2">
        <f t="shared" si="373"/>
        <v>15.911728342438186</v>
      </c>
    </row>
    <row r="2367" spans="1:12" hidden="1" x14ac:dyDescent="0.3">
      <c r="A2367" s="74">
        <v>45281</v>
      </c>
      <c r="B2367" s="78">
        <v>6.46</v>
      </c>
      <c r="C2367" s="80" t="s">
        <v>38</v>
      </c>
      <c r="D2367" s="78" t="s">
        <v>33</v>
      </c>
      <c r="E2367" s="85" t="s">
        <v>108</v>
      </c>
      <c r="F2367" s="78">
        <v>9.06</v>
      </c>
      <c r="G2367" s="80" t="s">
        <v>38</v>
      </c>
      <c r="H2367" s="12">
        <v>30</v>
      </c>
      <c r="I2367" s="1">
        <v>50</v>
      </c>
      <c r="J2367" s="2">
        <f t="shared" si="371"/>
        <v>14.54314637028048</v>
      </c>
      <c r="K2367" s="2">
        <f t="shared" si="372"/>
        <v>20.74315626651542</v>
      </c>
      <c r="L2367" s="2">
        <f t="shared" si="373"/>
        <v>15.894672786882634</v>
      </c>
    </row>
    <row r="2368" spans="1:12" hidden="1" x14ac:dyDescent="0.3">
      <c r="A2368" s="74">
        <v>45282</v>
      </c>
      <c r="B2368" s="78">
        <v>17.22</v>
      </c>
      <c r="C2368" s="80" t="s">
        <v>38</v>
      </c>
      <c r="D2368" s="78">
        <v>21.34</v>
      </c>
      <c r="E2368" s="85" t="s">
        <v>38</v>
      </c>
      <c r="F2368" s="78">
        <v>21.47</v>
      </c>
      <c r="G2368" s="80" t="s">
        <v>38</v>
      </c>
      <c r="H2368" s="12">
        <v>30</v>
      </c>
      <c r="I2368" s="1">
        <v>50</v>
      </c>
      <c r="J2368" s="2">
        <f t="shared" si="371"/>
        <v>14.53704914805826</v>
      </c>
      <c r="K2368" s="2">
        <f t="shared" si="372"/>
        <v>20.706680621816282</v>
      </c>
      <c r="L2368" s="2">
        <f t="shared" si="373"/>
        <v>15.895589453549302</v>
      </c>
    </row>
    <row r="2369" spans="1:12" hidden="1" x14ac:dyDescent="0.3">
      <c r="A2369" s="74">
        <v>45283</v>
      </c>
      <c r="B2369" s="78">
        <v>14.945217391304345</v>
      </c>
      <c r="C2369" s="80" t="s">
        <v>42</v>
      </c>
      <c r="D2369" s="78">
        <v>13.09</v>
      </c>
      <c r="E2369" s="85" t="s">
        <v>38</v>
      </c>
      <c r="F2369" s="78">
        <v>15.34</v>
      </c>
      <c r="G2369" s="80" t="s">
        <v>38</v>
      </c>
      <c r="H2369" s="12">
        <v>30</v>
      </c>
      <c r="I2369" s="1">
        <v>50</v>
      </c>
      <c r="J2369" s="2">
        <f t="shared" si="371"/>
        <v>14.530605585256328</v>
      </c>
      <c r="K2369" s="2">
        <f t="shared" si="372"/>
        <v>20.668686352475309</v>
      </c>
      <c r="L2369" s="2">
        <f t="shared" si="373"/>
        <v>15.886478342438192</v>
      </c>
    </row>
    <row r="2370" spans="1:12" hidden="1" x14ac:dyDescent="0.3">
      <c r="A2370" s="74">
        <v>45284</v>
      </c>
      <c r="B2370" s="78">
        <v>8.9</v>
      </c>
      <c r="C2370" s="80" t="s">
        <v>38</v>
      </c>
      <c r="D2370" s="78">
        <v>8.59</v>
      </c>
      <c r="E2370" s="85" t="s">
        <v>38</v>
      </c>
      <c r="F2370" s="78">
        <v>8.99</v>
      </c>
      <c r="G2370" s="80" t="s">
        <v>38</v>
      </c>
      <c r="H2370" s="12">
        <v>30</v>
      </c>
      <c r="I2370" s="1">
        <v>50</v>
      </c>
      <c r="J2370" s="2">
        <f t="shared" si="371"/>
        <v>14.523528085256327</v>
      </c>
      <c r="K2370" s="2">
        <f t="shared" si="372"/>
        <v>20.639975750756115</v>
      </c>
      <c r="L2370" s="2">
        <f t="shared" si="373"/>
        <v>15.870283897993749</v>
      </c>
    </row>
    <row r="2371" spans="1:12" hidden="1" x14ac:dyDescent="0.3">
      <c r="A2371" s="74">
        <v>45285</v>
      </c>
      <c r="B2371" s="78">
        <v>14.71</v>
      </c>
      <c r="C2371" s="80" t="s">
        <v>38</v>
      </c>
      <c r="D2371" s="78">
        <v>14.21</v>
      </c>
      <c r="E2371" s="85" t="s">
        <v>38</v>
      </c>
      <c r="F2371" s="78">
        <v>14.81</v>
      </c>
      <c r="G2371" s="80" t="s">
        <v>38</v>
      </c>
      <c r="H2371" s="12">
        <v>30</v>
      </c>
      <c r="I2371" s="1">
        <v>50</v>
      </c>
      <c r="J2371" s="2">
        <f t="shared" si="371"/>
        <v>14.524447251922995</v>
      </c>
      <c r="K2371" s="2">
        <f t="shared" si="372"/>
        <v>20.628772312360695</v>
      </c>
      <c r="L2371" s="2">
        <f t="shared" si="373"/>
        <v>15.868575765948663</v>
      </c>
    </row>
    <row r="2372" spans="1:12" hidden="1" x14ac:dyDescent="0.3">
      <c r="A2372" s="74">
        <v>45286</v>
      </c>
      <c r="B2372" s="78">
        <v>10.755652173913051</v>
      </c>
      <c r="C2372" s="80" t="s">
        <v>42</v>
      </c>
      <c r="D2372" s="78">
        <v>10.86</v>
      </c>
      <c r="E2372" s="85" t="s">
        <v>38</v>
      </c>
      <c r="F2372" s="78">
        <v>8.9104347826086929</v>
      </c>
      <c r="G2372" s="80" t="s">
        <v>42</v>
      </c>
      <c r="H2372" s="12">
        <v>30</v>
      </c>
      <c r="I2372" s="1">
        <v>50</v>
      </c>
      <c r="J2372" s="2">
        <f t="shared" si="371"/>
        <v>14.516258412309467</v>
      </c>
      <c r="K2372" s="2">
        <f t="shared" si="372"/>
        <v>20.624474318091352</v>
      </c>
      <c r="L2372" s="2">
        <f t="shared" si="373"/>
        <v>15.866748269974426</v>
      </c>
    </row>
    <row r="2373" spans="1:12" hidden="1" x14ac:dyDescent="0.3">
      <c r="A2373" s="74">
        <v>45287</v>
      </c>
      <c r="B2373" s="78">
        <v>13.07</v>
      </c>
      <c r="C2373" s="80" t="s">
        <v>38</v>
      </c>
      <c r="D2373" s="78">
        <v>24.93</v>
      </c>
      <c r="E2373" s="85" t="s">
        <v>38</v>
      </c>
      <c r="F2373" s="78">
        <v>14.9</v>
      </c>
      <c r="G2373" s="80" t="s">
        <v>38</v>
      </c>
      <c r="H2373" s="12">
        <v>30</v>
      </c>
      <c r="I2373" s="1">
        <v>50</v>
      </c>
      <c r="J2373" s="2">
        <f t="shared" si="371"/>
        <v>14.5015807706428</v>
      </c>
      <c r="K2373" s="2">
        <f t="shared" si="372"/>
        <v>20.655620449896514</v>
      </c>
      <c r="L2373" s="2">
        <f t="shared" si="373"/>
        <v>15.866118841633041</v>
      </c>
    </row>
    <row r="2374" spans="1:12" hidden="1" x14ac:dyDescent="0.3">
      <c r="A2374" s="74">
        <v>45288</v>
      </c>
      <c r="B2374" s="78">
        <v>17.012380952380976</v>
      </c>
      <c r="C2374" s="80" t="s">
        <v>45</v>
      </c>
      <c r="D2374" s="78">
        <v>21.61</v>
      </c>
      <c r="E2374" s="85" t="s">
        <v>38</v>
      </c>
      <c r="F2374" s="78">
        <v>13.97</v>
      </c>
      <c r="G2374" s="80" t="s">
        <v>38</v>
      </c>
      <c r="H2374" s="12">
        <v>30</v>
      </c>
      <c r="I2374" s="1">
        <v>50</v>
      </c>
      <c r="J2374" s="2">
        <f t="shared" si="371"/>
        <v>14.503299606621638</v>
      </c>
      <c r="K2374" s="2">
        <f t="shared" si="372"/>
        <v>20.628657699180184</v>
      </c>
      <c r="L2374" s="2">
        <f t="shared" si="373"/>
        <v>15.85572995274415</v>
      </c>
    </row>
    <row r="2375" spans="1:12" hidden="1" x14ac:dyDescent="0.3">
      <c r="A2375" s="74">
        <v>45289</v>
      </c>
      <c r="B2375" s="78">
        <v>18.848095238095247</v>
      </c>
      <c r="C2375" s="80" t="s">
        <v>45</v>
      </c>
      <c r="D2375" s="78">
        <v>20.83</v>
      </c>
      <c r="E2375" s="85" t="s">
        <v>38</v>
      </c>
      <c r="F2375" s="78">
        <v>15.02</v>
      </c>
      <c r="G2375" s="80" t="s">
        <v>38</v>
      </c>
      <c r="H2375" s="12">
        <v>30</v>
      </c>
      <c r="I2375" s="1">
        <v>50</v>
      </c>
      <c r="J2375" s="2">
        <f t="shared" si="371"/>
        <v>14.467659037838567</v>
      </c>
      <c r="K2375" s="2">
        <f t="shared" si="372"/>
        <v>20.563471452761846</v>
      </c>
      <c r="L2375" s="2">
        <f t="shared" si="373"/>
        <v>15.814368841633041</v>
      </c>
    </row>
    <row r="2376" spans="1:12" hidden="1" x14ac:dyDescent="0.3">
      <c r="A2376" s="74">
        <v>45290</v>
      </c>
      <c r="B2376" s="78">
        <v>20.513157894736842</v>
      </c>
      <c r="C2376" s="80" t="s">
        <v>47</v>
      </c>
      <c r="D2376" s="78">
        <v>13.32</v>
      </c>
      <c r="E2376" s="85" t="s">
        <v>38</v>
      </c>
      <c r="F2376" s="78">
        <v>16.23</v>
      </c>
      <c r="G2376" s="80" t="s">
        <v>38</v>
      </c>
      <c r="H2376" s="12">
        <v>30</v>
      </c>
      <c r="I2376" s="1">
        <v>50</v>
      </c>
      <c r="J2376" s="2">
        <f t="shared" si="371"/>
        <v>14.479223087546169</v>
      </c>
      <c r="K2376" s="2">
        <f t="shared" si="372"/>
        <v>20.558600392589923</v>
      </c>
      <c r="L2376" s="2">
        <f t="shared" si="373"/>
        <v>15.803507730521931</v>
      </c>
    </row>
    <row r="2377" spans="1:12" hidden="1" x14ac:dyDescent="0.3">
      <c r="A2377" s="74">
        <v>45291</v>
      </c>
      <c r="B2377" s="78">
        <v>10.08</v>
      </c>
      <c r="C2377" s="80" t="s">
        <v>38</v>
      </c>
      <c r="D2377" s="78">
        <v>13.72</v>
      </c>
      <c r="E2377" s="85" t="s">
        <v>38</v>
      </c>
      <c r="F2377" s="78">
        <v>16.66</v>
      </c>
      <c r="G2377" s="80" t="s">
        <v>38</v>
      </c>
      <c r="H2377" s="12">
        <v>30</v>
      </c>
      <c r="I2377" s="1">
        <v>50</v>
      </c>
      <c r="J2377" s="2">
        <f t="shared" si="371"/>
        <v>14.466848643101725</v>
      </c>
      <c r="K2377" s="2">
        <f t="shared" si="372"/>
        <v>20.554818157632901</v>
      </c>
      <c r="L2377" s="2">
        <f t="shared" si="373"/>
        <v>15.80409106385526</v>
      </c>
    </row>
    <row r="2378" spans="1:12" hidden="1" x14ac:dyDescent="0.3">
      <c r="A2378" s="74">
        <v>45292</v>
      </c>
      <c r="B2378" s="78">
        <v>13.65</v>
      </c>
      <c r="C2378" s="80" t="s">
        <v>38</v>
      </c>
      <c r="D2378" s="78">
        <v>14.96</v>
      </c>
      <c r="E2378" s="85" t="s">
        <v>38</v>
      </c>
      <c r="F2378" s="78">
        <v>17.79</v>
      </c>
      <c r="G2378" s="80" t="s">
        <v>38</v>
      </c>
      <c r="H2378" s="12">
        <v>30</v>
      </c>
      <c r="I2378" s="1">
        <v>50</v>
      </c>
      <c r="J2378" s="2">
        <f t="shared" ref="J2378:J2408" si="374">AVERAGE(B2014:B2378)</f>
        <v>14.476131698657277</v>
      </c>
      <c r="K2378" s="2">
        <f t="shared" ref="K2378:K2408" si="375">AVERAGE(D2014:D2378)</f>
        <v>20.569144805197375</v>
      </c>
      <c r="L2378" s="2">
        <f t="shared" ref="L2378:L2408" si="376">AVERAGE(F2014:F2378)</f>
        <v>15.815979952744149</v>
      </c>
    </row>
    <row r="2379" spans="1:12" hidden="1" x14ac:dyDescent="0.3">
      <c r="A2379" s="74">
        <v>45293</v>
      </c>
      <c r="B2379" s="78">
        <v>20.822380952380939</v>
      </c>
      <c r="C2379" s="80" t="s">
        <v>45</v>
      </c>
      <c r="D2379" s="78">
        <v>14.98</v>
      </c>
      <c r="E2379" s="85" t="s">
        <v>38</v>
      </c>
      <c r="F2379" s="78">
        <v>16.57</v>
      </c>
      <c r="G2379" s="80" t="s">
        <v>38</v>
      </c>
      <c r="H2379" s="12">
        <v>30</v>
      </c>
      <c r="I2379" s="1">
        <v>50</v>
      </c>
      <c r="J2379" s="2">
        <f t="shared" si="374"/>
        <v>14.480079145747224</v>
      </c>
      <c r="K2379" s="2">
        <f t="shared" si="375"/>
        <v>20.574560277976744</v>
      </c>
      <c r="L2379" s="2">
        <f t="shared" si="376"/>
        <v>15.812452174966372</v>
      </c>
    </row>
    <row r="2380" spans="1:12" hidden="1" x14ac:dyDescent="0.3">
      <c r="A2380" s="74">
        <v>45294</v>
      </c>
      <c r="B2380" s="78">
        <v>26.587</v>
      </c>
      <c r="C2380" s="80" t="s">
        <v>112</v>
      </c>
      <c r="D2380" s="78">
        <v>17.57</v>
      </c>
      <c r="E2380" s="85" t="s">
        <v>38</v>
      </c>
      <c r="F2380" s="78">
        <v>18.489999999999998</v>
      </c>
      <c r="G2380" s="80" t="s">
        <v>38</v>
      </c>
      <c r="H2380" s="12">
        <v>30</v>
      </c>
      <c r="I2380" s="1">
        <v>50</v>
      </c>
      <c r="J2380" s="2">
        <f t="shared" si="374"/>
        <v>14.489108867969447</v>
      </c>
      <c r="K2380" s="2">
        <f t="shared" si="375"/>
        <v>20.480548816658686</v>
      </c>
      <c r="L2380" s="2">
        <f t="shared" si="376"/>
        <v>15.793646619410815</v>
      </c>
    </row>
    <row r="2381" spans="1:12" hidden="1" x14ac:dyDescent="0.3">
      <c r="A2381" s="74">
        <v>45295</v>
      </c>
      <c r="B2381" s="78">
        <v>30.543333333333308</v>
      </c>
      <c r="C2381" s="80" t="s">
        <v>45</v>
      </c>
      <c r="D2381" s="78">
        <v>24.76</v>
      </c>
      <c r="E2381" s="85" t="s">
        <v>38</v>
      </c>
      <c r="F2381" s="78">
        <v>19.793913043478256</v>
      </c>
      <c r="G2381" s="80" t="s">
        <v>69</v>
      </c>
      <c r="H2381" s="12">
        <v>30</v>
      </c>
      <c r="I2381" s="1">
        <v>50</v>
      </c>
      <c r="J2381" s="2">
        <f t="shared" si="374"/>
        <v>14.518308127228709</v>
      </c>
      <c r="K2381" s="2">
        <f t="shared" si="375"/>
        <v>20.458285206343501</v>
      </c>
      <c r="L2381" s="2">
        <f t="shared" si="376"/>
        <v>15.784601933420475</v>
      </c>
    </row>
    <row r="2382" spans="1:12" hidden="1" x14ac:dyDescent="0.3">
      <c r="A2382" s="74">
        <v>45296</v>
      </c>
      <c r="B2382" s="78">
        <v>8.9499999999999993</v>
      </c>
      <c r="C2382" s="80" t="s">
        <v>38</v>
      </c>
      <c r="D2382" s="78">
        <v>11.73</v>
      </c>
      <c r="E2382" s="85" t="s">
        <v>38</v>
      </c>
      <c r="F2382" s="78">
        <v>11.01</v>
      </c>
      <c r="G2382" s="80" t="s">
        <v>38</v>
      </c>
      <c r="H2382" s="12">
        <v>30</v>
      </c>
      <c r="I2382" s="1">
        <v>50</v>
      </c>
      <c r="J2382" s="2">
        <f t="shared" si="374"/>
        <v>14.521350571673151</v>
      </c>
      <c r="K2382" s="2">
        <f t="shared" si="375"/>
        <v>20.462411280842062</v>
      </c>
      <c r="L2382" s="2">
        <f t="shared" si="376"/>
        <v>15.7875741556427</v>
      </c>
    </row>
    <row r="2383" spans="1:12" hidden="1" x14ac:dyDescent="0.3">
      <c r="A2383" s="74">
        <v>45297</v>
      </c>
      <c r="B2383" s="78">
        <v>12.12</v>
      </c>
      <c r="C2383" s="80" t="s">
        <v>38</v>
      </c>
      <c r="D2383" s="78">
        <v>14.62</v>
      </c>
      <c r="E2383" s="85" t="s">
        <v>38</v>
      </c>
      <c r="F2383" s="78">
        <v>14.5</v>
      </c>
      <c r="G2383" s="80" t="s">
        <v>38</v>
      </c>
      <c r="H2383" s="12">
        <v>30</v>
      </c>
      <c r="I2383" s="1">
        <v>50</v>
      </c>
      <c r="J2383" s="2">
        <f t="shared" si="374"/>
        <v>14.52339303992712</v>
      </c>
      <c r="K2383" s="2">
        <f t="shared" si="375"/>
        <v>20.454900210250763</v>
      </c>
      <c r="L2383" s="2">
        <f t="shared" si="376"/>
        <v>15.799653741180618</v>
      </c>
    </row>
    <row r="2384" spans="1:12" hidden="1" x14ac:dyDescent="0.3">
      <c r="A2384" s="74">
        <v>45298</v>
      </c>
      <c r="B2384" s="78">
        <v>21.001428571428562</v>
      </c>
      <c r="C2384" s="80" t="s">
        <v>45</v>
      </c>
      <c r="D2384" s="78">
        <v>15.53</v>
      </c>
      <c r="E2384" s="85" t="s">
        <v>38</v>
      </c>
      <c r="F2384" s="78">
        <v>17.760000000000002</v>
      </c>
      <c r="G2384" s="80" t="s">
        <v>38</v>
      </c>
      <c r="H2384" s="12">
        <v>30</v>
      </c>
      <c r="I2384" s="1">
        <v>50</v>
      </c>
      <c r="J2384" s="2">
        <f t="shared" si="374"/>
        <v>14.553121174847757</v>
      </c>
      <c r="K2384" s="2">
        <f t="shared" si="375"/>
        <v>20.470401642915522</v>
      </c>
      <c r="L2384" s="2">
        <f t="shared" si="376"/>
        <v>15.830014852291729</v>
      </c>
    </row>
    <row r="2385" spans="1:12" hidden="1" x14ac:dyDescent="0.3">
      <c r="A2385" s="74">
        <v>45299</v>
      </c>
      <c r="B2385" s="78">
        <v>12.82</v>
      </c>
      <c r="C2385" s="80" t="s">
        <v>38</v>
      </c>
      <c r="D2385" s="78">
        <v>34.89</v>
      </c>
      <c r="E2385" s="85" t="s">
        <v>38</v>
      </c>
      <c r="F2385" s="78">
        <v>18</v>
      </c>
      <c r="G2385" s="80" t="s">
        <v>38</v>
      </c>
      <c r="H2385" s="12">
        <v>30</v>
      </c>
      <c r="I2385" s="1">
        <v>50</v>
      </c>
      <c r="J2385" s="2">
        <f t="shared" si="374"/>
        <v>14.550853397069977</v>
      </c>
      <c r="K2385" s="2">
        <f t="shared" si="375"/>
        <v>20.53398330480664</v>
      </c>
      <c r="L2385" s="2">
        <f t="shared" si="376"/>
        <v>15.844792630069508</v>
      </c>
    </row>
    <row r="2386" spans="1:12" hidden="1" x14ac:dyDescent="0.3">
      <c r="A2386" s="74">
        <v>45300</v>
      </c>
      <c r="B2386" s="78">
        <v>13.81636363636364</v>
      </c>
      <c r="C2386" s="80" t="s">
        <v>43</v>
      </c>
      <c r="D2386" s="78">
        <v>8.9418181818181761</v>
      </c>
      <c r="E2386" s="85" t="s">
        <v>43</v>
      </c>
      <c r="F2386" s="78">
        <v>10.91</v>
      </c>
      <c r="G2386" s="80" t="s">
        <v>38</v>
      </c>
      <c r="H2386" s="12">
        <v>30</v>
      </c>
      <c r="I2386" s="1">
        <v>50</v>
      </c>
      <c r="J2386" s="2">
        <f t="shared" si="374"/>
        <v>14.539932740504319</v>
      </c>
      <c r="K2386" s="2">
        <f t="shared" si="375"/>
        <v>20.50086283302667</v>
      </c>
      <c r="L2386" s="2">
        <f t="shared" si="376"/>
        <v>15.829014852291728</v>
      </c>
    </row>
    <row r="2387" spans="1:12" hidden="1" x14ac:dyDescent="0.3">
      <c r="A2387" s="74">
        <v>45301</v>
      </c>
      <c r="B2387" s="78">
        <v>21.261499999999991</v>
      </c>
      <c r="C2387" s="80" t="s">
        <v>112</v>
      </c>
      <c r="D2387" s="78">
        <v>14.34</v>
      </c>
      <c r="E2387" s="85" t="s">
        <v>38</v>
      </c>
      <c r="F2387" s="78">
        <v>14.57</v>
      </c>
      <c r="G2387" s="80" t="s">
        <v>38</v>
      </c>
      <c r="H2387" s="12">
        <v>30</v>
      </c>
      <c r="I2387" s="1">
        <v>50</v>
      </c>
      <c r="J2387" s="2">
        <f t="shared" si="374"/>
        <v>14.566721629393204</v>
      </c>
      <c r="K2387" s="2">
        <f t="shared" si="375"/>
        <v>20.51274551317838</v>
      </c>
      <c r="L2387" s="2">
        <f t="shared" si="376"/>
        <v>15.843875963402841</v>
      </c>
    </row>
    <row r="2388" spans="1:12" hidden="1" x14ac:dyDescent="0.3">
      <c r="A2388" s="74">
        <v>45302</v>
      </c>
      <c r="B2388" s="78">
        <v>17.507272727272735</v>
      </c>
      <c r="C2388" s="80" t="s">
        <v>43</v>
      </c>
      <c r="D2388" s="78">
        <v>11.706956521739132</v>
      </c>
      <c r="E2388" s="85" t="s">
        <v>42</v>
      </c>
      <c r="F2388" s="78">
        <v>13.74</v>
      </c>
      <c r="G2388" s="80" t="s">
        <v>38</v>
      </c>
      <c r="H2388" s="12">
        <v>30</v>
      </c>
      <c r="I2388" s="1">
        <v>50</v>
      </c>
      <c r="J2388" s="2">
        <f t="shared" si="374"/>
        <v>14.580187664746743</v>
      </c>
      <c r="K2388" s="2">
        <f t="shared" si="375"/>
        <v>20.541251103240487</v>
      </c>
      <c r="L2388" s="2">
        <f t="shared" si="376"/>
        <v>15.840542630069505</v>
      </c>
    </row>
    <row r="2389" spans="1:12" hidden="1" x14ac:dyDescent="0.3">
      <c r="A2389" s="74">
        <v>45303</v>
      </c>
      <c r="B2389" s="78">
        <v>11.881739130434793</v>
      </c>
      <c r="C2389" s="80" t="s">
        <v>42</v>
      </c>
      <c r="D2389" s="78">
        <v>10.381304347826088</v>
      </c>
      <c r="E2389" s="85" t="s">
        <v>42</v>
      </c>
      <c r="F2389" s="78">
        <v>12.249130434782611</v>
      </c>
      <c r="G2389" s="80" t="s">
        <v>42</v>
      </c>
      <c r="H2389" s="12">
        <v>30</v>
      </c>
      <c r="I2389" s="1">
        <v>50</v>
      </c>
      <c r="J2389" s="2">
        <f t="shared" si="374"/>
        <v>14.560074162331281</v>
      </c>
      <c r="K2389" s="2">
        <f t="shared" si="375"/>
        <v>20.522911972805709</v>
      </c>
      <c r="L2389" s="2">
        <f t="shared" si="376"/>
        <v>15.817901325721682</v>
      </c>
    </row>
    <row r="2390" spans="1:12" hidden="1" x14ac:dyDescent="0.3">
      <c r="A2390" s="74">
        <v>45304</v>
      </c>
      <c r="B2390" s="78">
        <v>32.556842105263165</v>
      </c>
      <c r="C2390" s="80" t="s">
        <v>47</v>
      </c>
      <c r="D2390" s="78">
        <v>22.03</v>
      </c>
      <c r="E2390" s="85" t="s">
        <v>38</v>
      </c>
      <c r="F2390" s="78">
        <v>21.24</v>
      </c>
      <c r="G2390" s="80" t="s">
        <v>38</v>
      </c>
      <c r="H2390" s="12">
        <v>30</v>
      </c>
      <c r="I2390" s="1">
        <v>50</v>
      </c>
      <c r="J2390" s="2">
        <f t="shared" si="374"/>
        <v>14.604397890401456</v>
      </c>
      <c r="K2390" s="2">
        <f t="shared" si="375"/>
        <v>20.545597687091419</v>
      </c>
      <c r="L2390" s="2">
        <f t="shared" si="376"/>
        <v>15.829373547943902</v>
      </c>
    </row>
    <row r="2391" spans="1:12" hidden="1" x14ac:dyDescent="0.3">
      <c r="A2391" s="74">
        <v>45305</v>
      </c>
      <c r="B2391" s="78">
        <v>11.37</v>
      </c>
      <c r="C2391" s="80" t="s">
        <v>38</v>
      </c>
      <c r="D2391" s="78">
        <v>13.75</v>
      </c>
      <c r="E2391" s="85" t="s">
        <v>38</v>
      </c>
      <c r="F2391" s="78">
        <v>12.61</v>
      </c>
      <c r="G2391" s="80" t="s">
        <v>38</v>
      </c>
      <c r="H2391" s="12">
        <v>30</v>
      </c>
      <c r="I2391" s="1">
        <v>50</v>
      </c>
      <c r="J2391" s="2">
        <f t="shared" si="374"/>
        <v>14.5948123348459</v>
      </c>
      <c r="K2391" s="2">
        <f t="shared" si="375"/>
        <v>20.559140544234278</v>
      </c>
      <c r="L2391" s="2">
        <f t="shared" si="376"/>
        <v>15.828929103499458</v>
      </c>
    </row>
    <row r="2392" spans="1:12" hidden="1" x14ac:dyDescent="0.3">
      <c r="A2392" s="74">
        <v>45306</v>
      </c>
      <c r="B2392" s="78">
        <v>9.5399999999999991</v>
      </c>
      <c r="C2392" s="80" t="s">
        <v>38</v>
      </c>
      <c r="D2392" s="78">
        <v>12</v>
      </c>
      <c r="E2392" s="85" t="s">
        <v>38</v>
      </c>
      <c r="F2392" s="78">
        <v>10.65</v>
      </c>
      <c r="G2392" s="80" t="s">
        <v>38</v>
      </c>
      <c r="H2392" s="12">
        <v>30</v>
      </c>
      <c r="I2392" s="1">
        <v>50</v>
      </c>
      <c r="J2392" s="2">
        <f t="shared" si="374"/>
        <v>14.570376779290344</v>
      </c>
      <c r="K2392" s="2">
        <f t="shared" si="375"/>
        <v>20.544883401377135</v>
      </c>
      <c r="L2392" s="2">
        <f t="shared" si="376"/>
        <v>15.8111235479439</v>
      </c>
    </row>
    <row r="2393" spans="1:12" hidden="1" x14ac:dyDescent="0.3">
      <c r="A2393" s="74">
        <v>45307</v>
      </c>
      <c r="B2393" s="78">
        <v>11.51</v>
      </c>
      <c r="C2393" s="80" t="s">
        <v>38</v>
      </c>
      <c r="D2393" s="78">
        <v>13.44</v>
      </c>
      <c r="E2393" s="85" t="s">
        <v>38</v>
      </c>
      <c r="F2393" s="78">
        <v>13.56</v>
      </c>
      <c r="G2393" s="80" t="s">
        <v>38</v>
      </c>
      <c r="H2393" s="12">
        <v>30</v>
      </c>
      <c r="I2393" s="1">
        <v>50</v>
      </c>
      <c r="J2393" s="2">
        <f t="shared" si="374"/>
        <v>14.564517890401458</v>
      </c>
      <c r="K2393" s="2">
        <f t="shared" si="375"/>
        <v>20.5493119728057</v>
      </c>
      <c r="L2393" s="2">
        <f t="shared" si="376"/>
        <v>15.80876243683279</v>
      </c>
    </row>
    <row r="2394" spans="1:12" hidden="1" x14ac:dyDescent="0.3">
      <c r="A2394" s="74">
        <v>45308</v>
      </c>
      <c r="B2394" s="78">
        <v>9.2944999999999958</v>
      </c>
      <c r="C2394" s="80" t="s">
        <v>115</v>
      </c>
      <c r="D2394" s="78">
        <v>26.556190476190491</v>
      </c>
      <c r="E2394" s="85" t="s">
        <v>68</v>
      </c>
      <c r="F2394" s="78">
        <v>5.7457894736842103</v>
      </c>
      <c r="G2394" s="80" t="s">
        <v>117</v>
      </c>
      <c r="H2394" s="12">
        <v>30</v>
      </c>
      <c r="I2394" s="1">
        <v>50</v>
      </c>
      <c r="J2394" s="2">
        <f t="shared" si="374"/>
        <v>14.56269172373479</v>
      </c>
      <c r="K2394" s="2">
        <f t="shared" si="375"/>
        <v>20.602158231309105</v>
      </c>
      <c r="L2394" s="2">
        <f t="shared" si="376"/>
        <v>15.796889629815249</v>
      </c>
    </row>
    <row r="2395" spans="1:12" hidden="1" x14ac:dyDescent="0.3">
      <c r="A2395" s="74">
        <v>45309</v>
      </c>
      <c r="B2395" s="78">
        <v>8.1300000000000008</v>
      </c>
      <c r="C2395" s="80" t="s">
        <v>38</v>
      </c>
      <c r="D2395" s="78">
        <v>59.47</v>
      </c>
      <c r="E2395" s="85" t="s">
        <v>38</v>
      </c>
      <c r="F2395" s="78">
        <v>5.6</v>
      </c>
      <c r="G2395" s="80" t="s">
        <v>38</v>
      </c>
      <c r="H2395" s="12">
        <v>30</v>
      </c>
      <c r="I2395" s="1">
        <v>50</v>
      </c>
      <c r="J2395" s="2">
        <f t="shared" si="374"/>
        <v>14.533166322345904</v>
      </c>
      <c r="K2395" s="2">
        <f t="shared" si="375"/>
        <v>20.707254045161921</v>
      </c>
      <c r="L2395" s="2">
        <f t="shared" si="376"/>
        <v>15.763361852037471</v>
      </c>
    </row>
    <row r="2396" spans="1:12" hidden="1" x14ac:dyDescent="0.3">
      <c r="A2396" s="74">
        <v>45310</v>
      </c>
      <c r="B2396" s="78">
        <v>15.712857142857137</v>
      </c>
      <c r="C2396" s="80" t="s">
        <v>45</v>
      </c>
      <c r="D2396" s="78">
        <v>28.38</v>
      </c>
      <c r="E2396" s="85" t="s">
        <v>38</v>
      </c>
      <c r="F2396" s="78">
        <v>9.1300000000000008</v>
      </c>
      <c r="G2396" s="80" t="s">
        <v>38</v>
      </c>
      <c r="H2396" s="12">
        <v>30</v>
      </c>
      <c r="I2396" s="1">
        <v>50</v>
      </c>
      <c r="J2396" s="2">
        <f t="shared" si="374"/>
        <v>14.538666481076065</v>
      </c>
      <c r="K2396" s="2">
        <f t="shared" si="375"/>
        <v>20.754008330876207</v>
      </c>
      <c r="L2396" s="2">
        <f t="shared" si="376"/>
        <v>15.748584074259695</v>
      </c>
    </row>
    <row r="2397" spans="1:12" hidden="1" x14ac:dyDescent="0.3">
      <c r="A2397" s="74">
        <v>45311</v>
      </c>
      <c r="B2397" s="78">
        <v>26.066818181818178</v>
      </c>
      <c r="C2397" s="80" t="s">
        <v>43</v>
      </c>
      <c r="D2397" s="78">
        <v>19.62</v>
      </c>
      <c r="E2397" s="85" t="s">
        <v>38</v>
      </c>
      <c r="F2397" s="78">
        <v>16.78</v>
      </c>
      <c r="G2397" s="80" t="s">
        <v>38</v>
      </c>
      <c r="H2397" s="12">
        <v>30</v>
      </c>
      <c r="I2397" s="1">
        <v>50</v>
      </c>
      <c r="J2397" s="2">
        <f t="shared" si="374"/>
        <v>14.576145976025559</v>
      </c>
      <c r="K2397" s="2">
        <f t="shared" si="375"/>
        <v>20.776073188019065</v>
      </c>
      <c r="L2397" s="2">
        <f t="shared" si="376"/>
        <v>15.756167407593027</v>
      </c>
    </row>
    <row r="2398" spans="1:12" hidden="1" x14ac:dyDescent="0.3">
      <c r="A2398" s="74">
        <v>45312</v>
      </c>
      <c r="B2398" s="78">
        <v>35.947499999999998</v>
      </c>
      <c r="C2398" s="80" t="s">
        <v>112</v>
      </c>
      <c r="D2398" s="78">
        <v>22.99</v>
      </c>
      <c r="E2398" s="85" t="s">
        <v>38</v>
      </c>
      <c r="F2398" s="78">
        <v>18.38</v>
      </c>
      <c r="G2398" s="80" t="s">
        <v>38</v>
      </c>
      <c r="H2398" s="12">
        <v>30</v>
      </c>
      <c r="I2398" s="1">
        <v>50</v>
      </c>
      <c r="J2398" s="2">
        <f t="shared" si="374"/>
        <v>14.639450420470004</v>
      </c>
      <c r="K2398" s="2">
        <f t="shared" si="375"/>
        <v>20.809156902304778</v>
      </c>
      <c r="L2398" s="2">
        <f t="shared" si="376"/>
        <v>15.767195185370806</v>
      </c>
    </row>
    <row r="2399" spans="1:12" hidden="1" x14ac:dyDescent="0.3">
      <c r="A2399" s="74">
        <v>45313</v>
      </c>
      <c r="B2399" s="78">
        <v>30.14</v>
      </c>
      <c r="C2399" s="80" t="s">
        <v>38</v>
      </c>
      <c r="D2399" s="78">
        <v>30.61</v>
      </c>
      <c r="E2399" s="85" t="s">
        <v>38</v>
      </c>
      <c r="F2399" s="78">
        <v>30.15</v>
      </c>
      <c r="G2399" s="80" t="s">
        <v>38</v>
      </c>
      <c r="H2399" s="12">
        <v>30</v>
      </c>
      <c r="I2399" s="1">
        <v>50</v>
      </c>
      <c r="J2399" s="2">
        <f t="shared" si="374"/>
        <v>14.697428976025561</v>
      </c>
      <c r="K2399" s="2">
        <f t="shared" si="375"/>
        <v>20.86611633087621</v>
      </c>
      <c r="L2399" s="2">
        <f t="shared" si="376"/>
        <v>15.820584074259692</v>
      </c>
    </row>
    <row r="2400" spans="1:12" hidden="1" x14ac:dyDescent="0.3">
      <c r="A2400" s="74">
        <v>45314</v>
      </c>
      <c r="B2400" s="78">
        <v>17.04</v>
      </c>
      <c r="C2400" s="80" t="s">
        <v>38</v>
      </c>
      <c r="D2400" s="78">
        <v>15.357222222222209</v>
      </c>
      <c r="E2400" s="85" t="s">
        <v>110</v>
      </c>
      <c r="F2400" s="78">
        <v>15.4</v>
      </c>
      <c r="G2400" s="80" t="s">
        <v>38</v>
      </c>
      <c r="H2400" s="12">
        <v>30</v>
      </c>
      <c r="I2400" s="1">
        <v>50</v>
      </c>
      <c r="J2400" s="2">
        <f t="shared" si="374"/>
        <v>14.700943142692225</v>
      </c>
      <c r="K2400" s="2">
        <f t="shared" si="375"/>
        <v>20.863936965796842</v>
      </c>
      <c r="L2400" s="2">
        <f t="shared" si="376"/>
        <v>15.81361185203747</v>
      </c>
    </row>
    <row r="2401" spans="1:12" hidden="1" x14ac:dyDescent="0.3">
      <c r="A2401" s="74">
        <v>45315</v>
      </c>
      <c r="B2401" s="78">
        <v>27.149499999999982</v>
      </c>
      <c r="C2401" s="80" t="s">
        <v>112</v>
      </c>
      <c r="D2401" s="78">
        <v>30.12</v>
      </c>
      <c r="E2401" s="85" t="s">
        <v>38</v>
      </c>
      <c r="F2401" s="78">
        <v>16.350000000000001</v>
      </c>
      <c r="G2401" s="80" t="s">
        <v>38</v>
      </c>
      <c r="H2401" s="12">
        <v>30</v>
      </c>
      <c r="I2401" s="1">
        <v>50</v>
      </c>
      <c r="J2401" s="2">
        <f t="shared" si="374"/>
        <v>14.728823420470002</v>
      </c>
      <c r="K2401" s="2">
        <f t="shared" si="375"/>
        <v>20.894165537225415</v>
      </c>
      <c r="L2401" s="2">
        <f t="shared" si="376"/>
        <v>15.806361852037472</v>
      </c>
    </row>
    <row r="2402" spans="1:12" hidden="1" x14ac:dyDescent="0.3">
      <c r="A2402" s="74">
        <v>45316</v>
      </c>
      <c r="B2402" s="78">
        <v>41.063684210526333</v>
      </c>
      <c r="C2402" s="80" t="s">
        <v>47</v>
      </c>
      <c r="D2402" s="78">
        <v>53.79</v>
      </c>
      <c r="E2402" s="85" t="s">
        <v>38</v>
      </c>
      <c r="F2402" s="78">
        <v>23.46</v>
      </c>
      <c r="G2402" s="80" t="s">
        <v>38</v>
      </c>
      <c r="H2402" s="12">
        <v>30</v>
      </c>
      <c r="I2402" s="1">
        <v>50</v>
      </c>
      <c r="J2402" s="2">
        <f t="shared" si="374"/>
        <v>14.783516987721464</v>
      </c>
      <c r="K2402" s="2">
        <f t="shared" si="375"/>
        <v>20.970670525887545</v>
      </c>
      <c r="L2402" s="2">
        <f t="shared" si="376"/>
        <v>15.800861852037471</v>
      </c>
    </row>
    <row r="2403" spans="1:12" hidden="1" x14ac:dyDescent="0.3">
      <c r="A2403" s="74">
        <v>45317</v>
      </c>
      <c r="B2403" s="78">
        <v>37.205789473684192</v>
      </c>
      <c r="C2403" s="80" t="s">
        <v>116</v>
      </c>
      <c r="D2403" s="78">
        <v>56.06</v>
      </c>
      <c r="E2403" s="85" t="s">
        <v>38</v>
      </c>
      <c r="F2403" s="78">
        <v>25.55</v>
      </c>
      <c r="G2403" s="80" t="s">
        <v>38</v>
      </c>
      <c r="H2403" s="12">
        <v>30</v>
      </c>
      <c r="I2403" s="1">
        <v>50</v>
      </c>
      <c r="J2403" s="2">
        <f t="shared" si="374"/>
        <v>14.836280014037253</v>
      </c>
      <c r="K2403" s="2">
        <f t="shared" si="375"/>
        <v>21.071156240173263</v>
      </c>
      <c r="L2403" s="2">
        <f t="shared" si="376"/>
        <v>15.81377851870414</v>
      </c>
    </row>
    <row r="2404" spans="1:12" hidden="1" x14ac:dyDescent="0.3">
      <c r="A2404" s="74">
        <v>45318</v>
      </c>
      <c r="B2404" s="78">
        <v>16.95</v>
      </c>
      <c r="C2404" s="80" t="s">
        <v>38</v>
      </c>
      <c r="D2404" s="78">
        <v>18.38</v>
      </c>
      <c r="E2404" s="85" t="s">
        <v>38</v>
      </c>
      <c r="F2404" s="78">
        <v>19.62</v>
      </c>
      <c r="G2404" s="80" t="s">
        <v>38</v>
      </c>
      <c r="H2404" s="12">
        <v>30</v>
      </c>
      <c r="I2404" s="1">
        <v>50</v>
      </c>
      <c r="J2404" s="2">
        <f t="shared" si="374"/>
        <v>14.825009736259474</v>
      </c>
      <c r="K2404" s="2">
        <f t="shared" si="375"/>
        <v>21.061984811601828</v>
      </c>
      <c r="L2404" s="2">
        <f t="shared" si="376"/>
        <v>15.802222963148584</v>
      </c>
    </row>
    <row r="2405" spans="1:12" hidden="1" x14ac:dyDescent="0.3">
      <c r="A2405" s="74">
        <v>45319</v>
      </c>
      <c r="B2405" s="78">
        <v>20.02</v>
      </c>
      <c r="C2405" s="80" t="s">
        <v>38</v>
      </c>
      <c r="D2405" s="78">
        <v>21.35</v>
      </c>
      <c r="E2405" s="85" t="s">
        <v>38</v>
      </c>
      <c r="F2405" s="78">
        <v>23.26</v>
      </c>
      <c r="G2405" s="80" t="s">
        <v>38</v>
      </c>
      <c r="H2405" s="12">
        <v>30</v>
      </c>
      <c r="I2405" s="1">
        <v>50</v>
      </c>
      <c r="J2405" s="2">
        <f t="shared" si="374"/>
        <v>14.836244458481696</v>
      </c>
      <c r="K2405" s="2">
        <f t="shared" si="375"/>
        <v>21.07264195445897</v>
      </c>
      <c r="L2405" s="2">
        <f t="shared" si="376"/>
        <v>15.813917407593031</v>
      </c>
    </row>
    <row r="2406" spans="1:12" hidden="1" x14ac:dyDescent="0.3">
      <c r="A2406" s="74">
        <v>45320</v>
      </c>
      <c r="B2406" s="78">
        <v>37.431499999999993</v>
      </c>
      <c r="C2406" s="80" t="s">
        <v>112</v>
      </c>
      <c r="D2406" s="78">
        <v>21</v>
      </c>
      <c r="E2406" s="85" t="s">
        <v>38</v>
      </c>
      <c r="F2406" s="78">
        <v>21.54</v>
      </c>
      <c r="G2406" s="80" t="s">
        <v>38</v>
      </c>
      <c r="H2406" s="12">
        <v>30</v>
      </c>
      <c r="I2406" s="1">
        <v>50</v>
      </c>
      <c r="J2406" s="2">
        <f t="shared" si="374"/>
        <v>14.892466125148362</v>
      </c>
      <c r="K2406" s="2">
        <f t="shared" si="375"/>
        <v>21.068492886135989</v>
      </c>
      <c r="L2406" s="2">
        <f t="shared" si="376"/>
        <v>15.817445185370811</v>
      </c>
    </row>
    <row r="2407" spans="1:12" hidden="1" x14ac:dyDescent="0.3">
      <c r="A2407" s="74">
        <v>45321</v>
      </c>
      <c r="B2407" s="78">
        <v>28.327727272727241</v>
      </c>
      <c r="C2407" s="80" t="s">
        <v>43</v>
      </c>
      <c r="D2407" s="78">
        <v>22.59</v>
      </c>
      <c r="E2407" s="85" t="s">
        <v>38</v>
      </c>
      <c r="F2407" s="78">
        <v>22.99</v>
      </c>
      <c r="G2407" s="80" t="s">
        <v>38</v>
      </c>
      <c r="H2407" s="12">
        <v>30</v>
      </c>
      <c r="I2407" s="1">
        <v>50</v>
      </c>
      <c r="J2407" s="2">
        <f t="shared" si="374"/>
        <v>14.933226756461492</v>
      </c>
      <c r="K2407" s="2">
        <f t="shared" si="375"/>
        <v>21.092182496525595</v>
      </c>
      <c r="L2407" s="2">
        <f t="shared" si="376"/>
        <v>15.837250740926363</v>
      </c>
    </row>
    <row r="2408" spans="1:12" hidden="1" x14ac:dyDescent="0.3">
      <c r="A2408" s="74">
        <v>45322</v>
      </c>
      <c r="B2408" s="78">
        <v>22.43</v>
      </c>
      <c r="C2408" s="80" t="s">
        <v>38</v>
      </c>
      <c r="D2408" s="78">
        <v>20.89</v>
      </c>
      <c r="E2408" s="85" t="s">
        <v>38</v>
      </c>
      <c r="F2408" s="78">
        <v>20.11</v>
      </c>
      <c r="G2408" s="80" t="s">
        <v>38</v>
      </c>
      <c r="H2408" s="12">
        <v>30</v>
      </c>
      <c r="I2408" s="1">
        <v>50</v>
      </c>
      <c r="J2408" s="2">
        <f t="shared" si="374"/>
        <v>14.968976645350381</v>
      </c>
      <c r="K2408" s="2">
        <f t="shared" si="375"/>
        <v>21.120268210811314</v>
      </c>
      <c r="L2408" s="2">
        <f t="shared" si="376"/>
        <v>15.861056296481921</v>
      </c>
    </row>
    <row r="2409" spans="1:12" hidden="1" x14ac:dyDescent="0.3">
      <c r="A2409" s="74">
        <v>45323</v>
      </c>
      <c r="B2409" s="78">
        <v>21.174347826086965</v>
      </c>
      <c r="C2409" s="80" t="s">
        <v>42</v>
      </c>
      <c r="D2409" s="78">
        <v>20.149999999999999</v>
      </c>
      <c r="E2409" s="85" t="s">
        <v>38</v>
      </c>
      <c r="F2409" s="78">
        <v>17.47</v>
      </c>
      <c r="G2409" s="80" t="s">
        <v>38</v>
      </c>
      <c r="H2409" s="12">
        <v>30</v>
      </c>
      <c r="I2409" s="1">
        <v>50</v>
      </c>
      <c r="J2409" s="2">
        <f t="shared" ref="J2409:J2437" si="377">AVERAGE(B2045:B2409)</f>
        <v>14.986838722645068</v>
      </c>
      <c r="K2409" s="2">
        <f t="shared" ref="K2409:K2437" si="378">AVERAGE(D2045:D2409)</f>
        <v>21.12366821081131</v>
      </c>
      <c r="L2409" s="2">
        <f t="shared" ref="L2409:L2437" si="379">AVERAGE(F2045:F2409)</f>
        <v>15.858950302329873</v>
      </c>
    </row>
    <row r="2410" spans="1:12" hidden="1" x14ac:dyDescent="0.3">
      <c r="A2410" s="74">
        <v>45324</v>
      </c>
      <c r="B2410" s="78">
        <v>46.322222222222202</v>
      </c>
      <c r="C2410" s="80" t="s">
        <v>118</v>
      </c>
      <c r="D2410" s="78">
        <v>36.81</v>
      </c>
      <c r="E2410" s="85" t="s">
        <v>38</v>
      </c>
      <c r="F2410" s="78">
        <v>26.96</v>
      </c>
      <c r="G2410" s="80" t="s">
        <v>38</v>
      </c>
      <c r="H2410" s="12">
        <v>30</v>
      </c>
      <c r="I2410" s="1">
        <v>50</v>
      </c>
      <c r="J2410" s="2">
        <f t="shared" si="377"/>
        <v>15.08455656215124</v>
      </c>
      <c r="K2410" s="2">
        <f t="shared" si="378"/>
        <v>21.155695540003862</v>
      </c>
      <c r="L2410" s="2">
        <f t="shared" si="379"/>
        <v>15.888505857885427</v>
      </c>
    </row>
    <row r="2411" spans="1:12" hidden="1" x14ac:dyDescent="0.3">
      <c r="A2411" s="74">
        <v>45325</v>
      </c>
      <c r="B2411" s="78">
        <v>31.77</v>
      </c>
      <c r="C2411" s="80" t="s">
        <v>38</v>
      </c>
      <c r="D2411" s="78">
        <v>33.26</v>
      </c>
      <c r="E2411" s="85" t="s">
        <v>38</v>
      </c>
      <c r="F2411" s="78">
        <v>33.619999999999997</v>
      </c>
      <c r="G2411" s="80" t="s">
        <v>38</v>
      </c>
      <c r="H2411" s="12">
        <v>30</v>
      </c>
      <c r="I2411" s="1">
        <v>50</v>
      </c>
      <c r="J2411" s="2">
        <f t="shared" si="377"/>
        <v>15.122389895484574</v>
      </c>
      <c r="K2411" s="2">
        <f t="shared" si="378"/>
        <v>21.160866968575295</v>
      </c>
      <c r="L2411" s="2">
        <f t="shared" si="379"/>
        <v>15.91036696899654</v>
      </c>
    </row>
    <row r="2412" spans="1:12" hidden="1" x14ac:dyDescent="0.3">
      <c r="A2412" s="74">
        <v>45326</v>
      </c>
      <c r="B2412" s="78">
        <v>40.672999999999973</v>
      </c>
      <c r="C2412" s="80" t="s">
        <v>112</v>
      </c>
      <c r="D2412" s="78">
        <v>27.99</v>
      </c>
      <c r="E2412" s="85" t="s">
        <v>38</v>
      </c>
      <c r="F2412" s="78">
        <v>27.57</v>
      </c>
      <c r="G2412" s="80" t="s">
        <v>38</v>
      </c>
      <c r="H2412" s="12">
        <v>30</v>
      </c>
      <c r="I2412" s="1">
        <v>50</v>
      </c>
      <c r="J2412" s="2">
        <f t="shared" si="377"/>
        <v>15.198672117706794</v>
      </c>
      <c r="K2412" s="2">
        <f t="shared" si="378"/>
        <v>21.117009825718146</v>
      </c>
      <c r="L2412" s="2">
        <f t="shared" si="379"/>
        <v>15.927672524552094</v>
      </c>
    </row>
    <row r="2413" spans="1:12" hidden="1" x14ac:dyDescent="0.3">
      <c r="A2413" s="74">
        <v>45327</v>
      </c>
      <c r="B2413" s="78">
        <v>31.381428571428543</v>
      </c>
      <c r="C2413" s="80" t="s">
        <v>45</v>
      </c>
      <c r="D2413" s="78">
        <v>44.55</v>
      </c>
      <c r="E2413" s="85" t="s">
        <v>38</v>
      </c>
      <c r="F2413" s="78">
        <v>25.07</v>
      </c>
      <c r="G2413" s="80" t="s">
        <v>38</v>
      </c>
      <c r="H2413" s="12">
        <v>30</v>
      </c>
      <c r="I2413" s="1">
        <v>50</v>
      </c>
      <c r="J2413" s="2">
        <f t="shared" si="377"/>
        <v>15.239551919294096</v>
      </c>
      <c r="K2413" s="2">
        <f t="shared" si="378"/>
        <v>21.178781254289579</v>
      </c>
      <c r="L2413" s="2">
        <f t="shared" si="379"/>
        <v>15.913144746774318</v>
      </c>
    </row>
    <row r="2414" spans="1:12" hidden="1" x14ac:dyDescent="0.3">
      <c r="A2414" s="74">
        <v>45328</v>
      </c>
      <c r="B2414" s="78">
        <v>19.559999999999999</v>
      </c>
      <c r="C2414" s="80" t="s">
        <v>38</v>
      </c>
      <c r="D2414" s="78">
        <v>19.84</v>
      </c>
      <c r="E2414" s="85" t="s">
        <v>38</v>
      </c>
      <c r="F2414" s="78">
        <v>18.079999999999998</v>
      </c>
      <c r="G2414" s="80" t="s">
        <v>38</v>
      </c>
      <c r="H2414" s="12">
        <v>30</v>
      </c>
      <c r="I2414" s="1">
        <v>50</v>
      </c>
      <c r="J2414" s="2">
        <f t="shared" si="377"/>
        <v>15.222593585960764</v>
      </c>
      <c r="K2414" s="2">
        <f t="shared" si="378"/>
        <v>21.174967062681915</v>
      </c>
      <c r="L2414" s="2">
        <f t="shared" si="379"/>
        <v>15.881033635663208</v>
      </c>
    </row>
    <row r="2415" spans="1:12" hidden="1" x14ac:dyDescent="0.3">
      <c r="A2415" s="74">
        <v>45329</v>
      </c>
      <c r="B2415" s="78">
        <v>8.9600000000000009</v>
      </c>
      <c r="C2415" s="80" t="s">
        <v>38</v>
      </c>
      <c r="D2415" s="78">
        <v>8.92</v>
      </c>
      <c r="E2415" s="85" t="s">
        <v>38</v>
      </c>
      <c r="F2415" s="78">
        <v>8.94</v>
      </c>
      <c r="G2415" s="80" t="s">
        <v>38</v>
      </c>
      <c r="H2415" s="12">
        <v>30</v>
      </c>
      <c r="I2415" s="1">
        <v>50</v>
      </c>
      <c r="J2415" s="2">
        <f t="shared" si="377"/>
        <v>15.197814141516321</v>
      </c>
      <c r="K2415" s="2">
        <f t="shared" si="378"/>
        <v>21.155605498320348</v>
      </c>
      <c r="L2415" s="2">
        <f t="shared" si="379"/>
        <v>15.847589191218763</v>
      </c>
    </row>
    <row r="2416" spans="1:12" hidden="1" x14ac:dyDescent="0.3">
      <c r="A2416" s="74">
        <v>45330</v>
      </c>
      <c r="B2416" s="78">
        <v>16.170000000000002</v>
      </c>
      <c r="C2416" s="80" t="s">
        <v>38</v>
      </c>
      <c r="D2416" s="78">
        <v>15.5</v>
      </c>
      <c r="E2416" s="85" t="s">
        <v>38</v>
      </c>
      <c r="F2416" s="78">
        <v>15.5</v>
      </c>
      <c r="G2416" s="80" t="s">
        <v>38</v>
      </c>
      <c r="H2416" s="12">
        <v>30</v>
      </c>
      <c r="I2416" s="1">
        <v>50</v>
      </c>
      <c r="J2416" s="2">
        <f t="shared" si="377"/>
        <v>15.202837197071878</v>
      </c>
      <c r="K2416" s="2">
        <f t="shared" si="378"/>
        <v>21.156232278947133</v>
      </c>
      <c r="L2416" s="2">
        <f t="shared" si="379"/>
        <v>15.846533635663208</v>
      </c>
    </row>
    <row r="2417" spans="1:12" hidden="1" x14ac:dyDescent="0.3">
      <c r="A2417" s="74">
        <v>45331</v>
      </c>
      <c r="B2417" s="78">
        <v>18.510000000000002</v>
      </c>
      <c r="C2417" s="80" t="s">
        <v>38</v>
      </c>
      <c r="D2417" s="78">
        <v>17.46</v>
      </c>
      <c r="E2417" s="85" t="s">
        <v>38</v>
      </c>
      <c r="F2417" s="78">
        <v>17.79</v>
      </c>
      <c r="G2417" s="80" t="s">
        <v>38</v>
      </c>
      <c r="H2417" s="12">
        <v>30</v>
      </c>
      <c r="I2417" s="1">
        <v>50</v>
      </c>
      <c r="J2417" s="2">
        <f t="shared" si="377"/>
        <v>15.219016085960765</v>
      </c>
      <c r="K2417" s="2">
        <f t="shared" si="378"/>
        <v>21.163753646468496</v>
      </c>
      <c r="L2417" s="2">
        <f t="shared" si="379"/>
        <v>15.864005857885429</v>
      </c>
    </row>
    <row r="2418" spans="1:12" hidden="1" x14ac:dyDescent="0.3">
      <c r="A2418" s="74">
        <v>45332</v>
      </c>
      <c r="B2418" s="78">
        <v>12.26</v>
      </c>
      <c r="C2418" s="80" t="s">
        <v>38</v>
      </c>
      <c r="D2418" s="78">
        <v>12.29</v>
      </c>
      <c r="E2418" s="85" t="s">
        <v>38</v>
      </c>
      <c r="F2418" s="78">
        <v>12.94</v>
      </c>
      <c r="G2418" s="80" t="s">
        <v>38</v>
      </c>
      <c r="H2418" s="12">
        <v>30</v>
      </c>
      <c r="I2418" s="1">
        <v>50</v>
      </c>
      <c r="J2418" s="2">
        <f t="shared" si="377"/>
        <v>15.216221919294101</v>
      </c>
      <c r="K2418" s="2">
        <f t="shared" si="378"/>
        <v>21.14725791997277</v>
      </c>
      <c r="L2418" s="2">
        <f t="shared" si="379"/>
        <v>15.860200302329872</v>
      </c>
    </row>
    <row r="2419" spans="1:12" hidden="1" x14ac:dyDescent="0.3">
      <c r="A2419" s="74">
        <v>45333</v>
      </c>
      <c r="B2419" s="78">
        <v>15.7</v>
      </c>
      <c r="C2419" s="80" t="s">
        <v>38</v>
      </c>
      <c r="D2419" s="78">
        <v>16.7</v>
      </c>
      <c r="E2419" s="85" t="s">
        <v>38</v>
      </c>
      <c r="F2419" s="78">
        <v>18.41</v>
      </c>
      <c r="G2419" s="80" t="s">
        <v>38</v>
      </c>
      <c r="H2419" s="12">
        <v>30</v>
      </c>
      <c r="I2419" s="1">
        <v>50</v>
      </c>
      <c r="J2419" s="2">
        <f t="shared" si="377"/>
        <v>15.227043585960766</v>
      </c>
      <c r="K2419" s="2">
        <f t="shared" si="378"/>
        <v>21.142784985499834</v>
      </c>
      <c r="L2419" s="2">
        <f t="shared" si="379"/>
        <v>15.86726345938713</v>
      </c>
    </row>
    <row r="2420" spans="1:12" hidden="1" x14ac:dyDescent="0.3">
      <c r="A2420" s="74">
        <v>45334</v>
      </c>
      <c r="B2420" s="78">
        <v>18.395652173913039</v>
      </c>
      <c r="C2420" s="80" t="s">
        <v>42</v>
      </c>
      <c r="D2420" s="78">
        <v>13.412857142857161</v>
      </c>
      <c r="E2420" s="85" t="s">
        <v>68</v>
      </c>
      <c r="F2420" s="78">
        <v>16.3</v>
      </c>
      <c r="G2420" s="80" t="s">
        <v>38</v>
      </c>
      <c r="H2420" s="12">
        <v>30</v>
      </c>
      <c r="I2420" s="1">
        <v>50</v>
      </c>
      <c r="J2420" s="2">
        <f t="shared" si="377"/>
        <v>15.219004841999412</v>
      </c>
      <c r="K2420" s="2">
        <f t="shared" si="378"/>
        <v>21.102194834909685</v>
      </c>
      <c r="L2420" s="2">
        <f t="shared" si="379"/>
        <v>15.868458864195453</v>
      </c>
    </row>
    <row r="2421" spans="1:12" hidden="1" x14ac:dyDescent="0.3">
      <c r="A2421" s="74">
        <v>45335</v>
      </c>
      <c r="B2421" s="78">
        <v>24.544210526315791</v>
      </c>
      <c r="C2421" s="80" t="s">
        <v>47</v>
      </c>
      <c r="D2421" s="78">
        <v>15.77</v>
      </c>
      <c r="E2421" s="85" t="s">
        <v>38</v>
      </c>
      <c r="F2421" s="78">
        <v>10.46</v>
      </c>
      <c r="G2421" s="80" t="s">
        <v>38</v>
      </c>
      <c r="H2421" s="12">
        <v>30</v>
      </c>
      <c r="I2421" s="1">
        <v>50</v>
      </c>
      <c r="J2421" s="2">
        <f t="shared" si="377"/>
        <v>15.221613482350289</v>
      </c>
      <c r="K2421" s="2">
        <f t="shared" si="378"/>
        <v>21.076924179639033</v>
      </c>
      <c r="L2421" s="2">
        <f t="shared" si="379"/>
        <v>15.853559528481416</v>
      </c>
    </row>
    <row r="2422" spans="1:12" hidden="1" x14ac:dyDescent="0.3">
      <c r="A2422" s="74">
        <v>45336</v>
      </c>
      <c r="B2422" s="78">
        <v>15.78</v>
      </c>
      <c r="C2422" s="80" t="s">
        <v>38</v>
      </c>
      <c r="D2422" s="78">
        <v>49.41</v>
      </c>
      <c r="E2422" s="85" t="s">
        <v>38</v>
      </c>
      <c r="F2422" s="78">
        <v>16.95</v>
      </c>
      <c r="G2422" s="80" t="s">
        <v>38</v>
      </c>
      <c r="H2422" s="12">
        <v>30</v>
      </c>
      <c r="I2422" s="1">
        <v>50</v>
      </c>
      <c r="J2422" s="2">
        <f t="shared" si="377"/>
        <v>15.225848760128068</v>
      </c>
      <c r="K2422" s="2">
        <f t="shared" si="378"/>
        <v>21.17817774089259</v>
      </c>
      <c r="L2422" s="2">
        <f t="shared" si="379"/>
        <v>15.867746856305109</v>
      </c>
    </row>
    <row r="2423" spans="1:12" hidden="1" x14ac:dyDescent="0.3">
      <c r="A2423" s="74">
        <v>45337</v>
      </c>
      <c r="B2423" s="78">
        <v>15.32</v>
      </c>
      <c r="C2423" s="80" t="s">
        <v>38</v>
      </c>
      <c r="D2423" s="78">
        <v>17.59</v>
      </c>
      <c r="E2423" s="85" t="s">
        <v>38</v>
      </c>
      <c r="F2423" s="78">
        <v>17.98</v>
      </c>
      <c r="G2423" s="80" t="s">
        <v>38</v>
      </c>
      <c r="H2423" s="12">
        <v>30</v>
      </c>
      <c r="I2423" s="1">
        <v>50</v>
      </c>
      <c r="J2423" s="2">
        <f t="shared" si="377"/>
        <v>15.226543760128067</v>
      </c>
      <c r="K2423" s="2">
        <f t="shared" si="378"/>
        <v>21.189858652573502</v>
      </c>
      <c r="L2423" s="2">
        <f t="shared" si="379"/>
        <v>15.882485148316126</v>
      </c>
    </row>
    <row r="2424" spans="1:12" hidden="1" x14ac:dyDescent="0.3">
      <c r="A2424" s="74">
        <v>45338</v>
      </c>
      <c r="B2424" s="78">
        <v>11.47</v>
      </c>
      <c r="C2424" s="80" t="s">
        <v>38</v>
      </c>
      <c r="D2424" s="78">
        <v>11.89</v>
      </c>
      <c r="E2424" s="85" t="s">
        <v>38</v>
      </c>
      <c r="F2424" s="78">
        <v>11.59</v>
      </c>
      <c r="G2424" s="80" t="s">
        <v>38</v>
      </c>
      <c r="H2424" s="12">
        <v>30</v>
      </c>
      <c r="I2424" s="1">
        <v>50</v>
      </c>
      <c r="J2424" s="2">
        <f t="shared" si="377"/>
        <v>15.212998204572513</v>
      </c>
      <c r="K2424" s="2">
        <f t="shared" si="378"/>
        <v>21.171511074225926</v>
      </c>
      <c r="L2424" s="2">
        <f t="shared" si="379"/>
        <v>15.859868068426319</v>
      </c>
    </row>
    <row r="2425" spans="1:12" hidden="1" x14ac:dyDescent="0.3">
      <c r="A2425" s="74">
        <v>45339</v>
      </c>
      <c r="B2425" s="78">
        <v>12.19</v>
      </c>
      <c r="C2425" s="80" t="s">
        <v>38</v>
      </c>
      <c r="D2425" s="78">
        <v>14.97</v>
      </c>
      <c r="E2425" s="85" t="s">
        <v>38</v>
      </c>
      <c r="F2425" s="78">
        <v>14.86</v>
      </c>
      <c r="G2425" s="80" t="s">
        <v>38</v>
      </c>
      <c r="H2425" s="12">
        <v>30</v>
      </c>
      <c r="I2425" s="1">
        <v>50</v>
      </c>
      <c r="J2425" s="2">
        <f t="shared" si="377"/>
        <v>15.181017926794736</v>
      </c>
      <c r="K2425" s="2">
        <f t="shared" si="378"/>
        <v>21.143505376220226</v>
      </c>
      <c r="L2425" s="2">
        <f t="shared" si="379"/>
        <v>15.827581567048906</v>
      </c>
    </row>
    <row r="2426" spans="1:12" hidden="1" x14ac:dyDescent="0.3">
      <c r="A2426" s="74">
        <v>45340</v>
      </c>
      <c r="B2426" s="78">
        <v>14.2</v>
      </c>
      <c r="C2426" s="80" t="s">
        <v>38</v>
      </c>
      <c r="D2426" s="78">
        <v>16.2</v>
      </c>
      <c r="E2426" s="85" t="s">
        <v>38</v>
      </c>
      <c r="F2426" s="78">
        <v>16.16</v>
      </c>
      <c r="G2426" s="80" t="s">
        <v>38</v>
      </c>
      <c r="H2426" s="12">
        <v>30</v>
      </c>
      <c r="I2426" s="1">
        <v>50</v>
      </c>
      <c r="J2426" s="2">
        <f t="shared" si="377"/>
        <v>15.157916537905846</v>
      </c>
      <c r="K2426" s="2">
        <f t="shared" si="378"/>
        <v>21.123391416106266</v>
      </c>
      <c r="L2426" s="2">
        <f t="shared" si="379"/>
        <v>15.798958977517225</v>
      </c>
    </row>
    <row r="2427" spans="1:12" hidden="1" x14ac:dyDescent="0.3">
      <c r="A2427" s="74">
        <v>45341</v>
      </c>
      <c r="B2427" s="78">
        <v>14.25</v>
      </c>
      <c r="C2427" s="80" t="s">
        <v>38</v>
      </c>
      <c r="D2427" s="78">
        <v>14.12</v>
      </c>
      <c r="E2427" s="85" t="s">
        <v>38</v>
      </c>
      <c r="F2427" s="78">
        <v>13.53</v>
      </c>
      <c r="G2427" s="80" t="s">
        <v>38</v>
      </c>
      <c r="H2427" s="12">
        <v>30</v>
      </c>
      <c r="I2427" s="1">
        <v>50</v>
      </c>
      <c r="J2427" s="2">
        <f t="shared" si="377"/>
        <v>15.145719173171548</v>
      </c>
      <c r="K2427" s="2">
        <f t="shared" si="378"/>
        <v>21.106154948869797</v>
      </c>
      <c r="L2427" s="2">
        <f t="shared" si="379"/>
        <v>15.772769813146244</v>
      </c>
    </row>
    <row r="2428" spans="1:12" hidden="1" x14ac:dyDescent="0.3">
      <c r="A2428" s="74">
        <v>45342</v>
      </c>
      <c r="B2428" s="78">
        <v>10.38</v>
      </c>
      <c r="C2428" s="80" t="s">
        <v>38</v>
      </c>
      <c r="D2428" s="78">
        <v>10.54</v>
      </c>
      <c r="E2428" s="85" t="s">
        <v>38</v>
      </c>
      <c r="F2428" s="78">
        <v>10.68</v>
      </c>
      <c r="G2428" s="80" t="s">
        <v>38</v>
      </c>
      <c r="H2428" s="12">
        <v>30</v>
      </c>
      <c r="I2428" s="1">
        <v>50</v>
      </c>
      <c r="J2428" s="2">
        <f t="shared" si="377"/>
        <v>15.13061028428266</v>
      </c>
      <c r="K2428" s="2">
        <f t="shared" si="378"/>
        <v>21.100641450022966</v>
      </c>
      <c r="L2428" s="2">
        <f t="shared" si="379"/>
        <v>15.757590749785358</v>
      </c>
    </row>
    <row r="2429" spans="1:12" hidden="1" x14ac:dyDescent="0.3">
      <c r="A2429" s="74">
        <v>45343</v>
      </c>
      <c r="B2429" s="78">
        <v>12.84</v>
      </c>
      <c r="C2429" s="80" t="s">
        <v>38</v>
      </c>
      <c r="D2429" s="78">
        <v>12.29</v>
      </c>
      <c r="E2429" s="85" t="s">
        <v>38</v>
      </c>
      <c r="F2429" s="78">
        <v>13.19</v>
      </c>
      <c r="G2429" s="80" t="s">
        <v>38</v>
      </c>
      <c r="H2429" s="12">
        <v>30</v>
      </c>
      <c r="I2429" s="1">
        <v>50</v>
      </c>
      <c r="J2429" s="2">
        <f t="shared" si="377"/>
        <v>15.109423895393769</v>
      </c>
      <c r="K2429" s="2">
        <f t="shared" si="378"/>
        <v>21.075667905049421</v>
      </c>
      <c r="L2429" s="2">
        <f t="shared" si="379"/>
        <v>15.725524634082875</v>
      </c>
    </row>
    <row r="2430" spans="1:12" hidden="1" x14ac:dyDescent="0.3">
      <c r="A2430" s="74">
        <v>45344</v>
      </c>
      <c r="B2430" s="78">
        <v>15.51</v>
      </c>
      <c r="C2430" s="80" t="s">
        <v>38</v>
      </c>
      <c r="D2430" s="78">
        <v>25.35</v>
      </c>
      <c r="E2430" s="85" t="s">
        <v>38</v>
      </c>
      <c r="F2430" s="78">
        <v>16.079999999999998</v>
      </c>
      <c r="G2430" s="80" t="s">
        <v>38</v>
      </c>
      <c r="H2430" s="12">
        <v>30</v>
      </c>
      <c r="I2430" s="1">
        <v>50</v>
      </c>
      <c r="J2430" s="2">
        <f t="shared" si="377"/>
        <v>15.127689950949325</v>
      </c>
      <c r="K2430" s="2">
        <f t="shared" si="378"/>
        <v>21.12122346060498</v>
      </c>
      <c r="L2430" s="2">
        <f t="shared" si="379"/>
        <v>15.746709207085631</v>
      </c>
    </row>
    <row r="2431" spans="1:12" hidden="1" x14ac:dyDescent="0.3">
      <c r="A2431" s="74">
        <v>45345</v>
      </c>
      <c r="B2431" s="78">
        <v>11.61</v>
      </c>
      <c r="C2431" s="80" t="s">
        <v>38</v>
      </c>
      <c r="D2431" s="78">
        <v>53.7</v>
      </c>
      <c r="E2431" s="85" t="s">
        <v>38</v>
      </c>
      <c r="F2431" s="78">
        <v>13.997619047619054</v>
      </c>
      <c r="G2431" s="80" t="s">
        <v>39</v>
      </c>
      <c r="H2431" s="12">
        <v>30</v>
      </c>
      <c r="I2431" s="1">
        <v>50</v>
      </c>
      <c r="J2431" s="2">
        <f t="shared" si="377"/>
        <v>15.124534950949325</v>
      </c>
      <c r="K2431" s="2">
        <f t="shared" si="378"/>
        <v>21.236095255476773</v>
      </c>
      <c r="L2431" s="2">
        <f t="shared" si="379"/>
        <v>15.747143419338025</v>
      </c>
    </row>
    <row r="2432" spans="1:12" hidden="1" x14ac:dyDescent="0.3">
      <c r="A2432" s="74">
        <v>45346</v>
      </c>
      <c r="B2432" s="78">
        <v>10.560000000000018</v>
      </c>
      <c r="C2432" s="80" t="s">
        <v>118</v>
      </c>
      <c r="D2432" s="78">
        <v>12.78</v>
      </c>
      <c r="E2432" s="85" t="s">
        <v>38</v>
      </c>
      <c r="F2432" s="78">
        <v>12.66</v>
      </c>
      <c r="G2432" s="80" t="s">
        <v>38</v>
      </c>
      <c r="H2432" s="12">
        <v>30</v>
      </c>
      <c r="I2432" s="1">
        <v>50</v>
      </c>
      <c r="J2432" s="2">
        <f t="shared" si="377"/>
        <v>15.119804117615994</v>
      </c>
      <c r="K2432" s="2">
        <f t="shared" si="378"/>
        <v>21.237263346644859</v>
      </c>
      <c r="L2432" s="2">
        <f t="shared" si="379"/>
        <v>15.748658570853177</v>
      </c>
    </row>
    <row r="2433" spans="1:12" hidden="1" x14ac:dyDescent="0.3">
      <c r="A2433" s="74">
        <v>45347</v>
      </c>
      <c r="B2433" s="78">
        <v>19.22</v>
      </c>
      <c r="C2433" s="80" t="s">
        <v>38</v>
      </c>
      <c r="D2433" s="78">
        <v>16.920000000000002</v>
      </c>
      <c r="E2433" s="85" t="s">
        <v>38</v>
      </c>
      <c r="F2433" s="78">
        <v>17.27</v>
      </c>
      <c r="G2433" s="80" t="s">
        <v>38</v>
      </c>
      <c r="H2433" s="12">
        <v>30</v>
      </c>
      <c r="I2433" s="1">
        <v>50</v>
      </c>
      <c r="J2433" s="2">
        <f t="shared" si="377"/>
        <v>15.14093800650488</v>
      </c>
      <c r="K2433" s="2">
        <f t="shared" si="378"/>
        <v>21.242420041801559</v>
      </c>
      <c r="L2433" s="2">
        <f t="shared" si="379"/>
        <v>15.749264631459239</v>
      </c>
    </row>
    <row r="2434" spans="1:12" hidden="1" x14ac:dyDescent="0.3">
      <c r="A2434" s="74">
        <v>45348</v>
      </c>
      <c r="B2434" s="78">
        <v>18.27</v>
      </c>
      <c r="C2434" s="80" t="s">
        <v>38</v>
      </c>
      <c r="D2434" s="78">
        <v>23.31</v>
      </c>
      <c r="E2434" s="85" t="s">
        <v>38</v>
      </c>
      <c r="F2434" s="78">
        <v>19.600000000000001</v>
      </c>
      <c r="G2434" s="80" t="s">
        <v>38</v>
      </c>
      <c r="H2434" s="12">
        <v>30</v>
      </c>
      <c r="I2434" s="1">
        <v>50</v>
      </c>
      <c r="J2434" s="2">
        <f t="shared" si="377"/>
        <v>15.161690228727103</v>
      </c>
      <c r="K2434" s="2">
        <f t="shared" si="378"/>
        <v>21.265724885106401</v>
      </c>
      <c r="L2434" s="2">
        <f t="shared" si="379"/>
        <v>15.757777028153454</v>
      </c>
    </row>
    <row r="2435" spans="1:12" hidden="1" x14ac:dyDescent="0.3">
      <c r="A2435" s="74">
        <v>45349</v>
      </c>
      <c r="B2435" s="78">
        <v>19.57</v>
      </c>
      <c r="C2435" s="80" t="s">
        <v>38</v>
      </c>
      <c r="D2435" s="78">
        <v>20.74</v>
      </c>
      <c r="E2435" s="85" t="s">
        <v>38</v>
      </c>
      <c r="F2435" s="78">
        <v>20.16</v>
      </c>
      <c r="G2435" s="80" t="s">
        <v>38</v>
      </c>
      <c r="H2435" s="12">
        <v>30</v>
      </c>
      <c r="I2435" s="1">
        <v>50</v>
      </c>
      <c r="J2435" s="2">
        <f t="shared" si="377"/>
        <v>15.179803284282659</v>
      </c>
      <c r="K2435" s="2">
        <f t="shared" si="378"/>
        <v>21.086807506189025</v>
      </c>
      <c r="L2435" s="2">
        <f t="shared" si="379"/>
        <v>15.765738460660339</v>
      </c>
    </row>
    <row r="2436" spans="1:12" hidden="1" x14ac:dyDescent="0.3">
      <c r="A2436" s="74">
        <v>45350</v>
      </c>
      <c r="B2436" s="78">
        <v>19.98</v>
      </c>
      <c r="C2436" s="80" t="s">
        <v>38</v>
      </c>
      <c r="D2436" s="78">
        <v>19.309999999999999</v>
      </c>
      <c r="E2436" s="85" t="s">
        <v>38</v>
      </c>
      <c r="F2436" s="78">
        <v>21.81</v>
      </c>
      <c r="G2436" s="80" t="s">
        <v>38</v>
      </c>
      <c r="H2436" s="12">
        <v>30</v>
      </c>
      <c r="I2436" s="1">
        <v>50</v>
      </c>
      <c r="J2436" s="2">
        <f t="shared" si="377"/>
        <v>15.180828006504877</v>
      </c>
      <c r="K2436" s="2">
        <f t="shared" si="378"/>
        <v>21.089816300936949</v>
      </c>
      <c r="L2436" s="2">
        <f t="shared" si="379"/>
        <v>15.772845898676874</v>
      </c>
    </row>
    <row r="2437" spans="1:12" hidden="1" x14ac:dyDescent="0.3">
      <c r="A2437" s="74">
        <v>45351</v>
      </c>
      <c r="B2437" s="78">
        <v>19.579999999999998</v>
      </c>
      <c r="C2437" s="80" t="s">
        <v>38</v>
      </c>
      <c r="D2437" s="78">
        <v>41.14</v>
      </c>
      <c r="E2437" s="85" t="s">
        <v>38</v>
      </c>
      <c r="F2437" s="78">
        <v>20.309999999999999</v>
      </c>
      <c r="G2437" s="80" t="s">
        <v>38</v>
      </c>
      <c r="H2437" s="12">
        <v>30</v>
      </c>
      <c r="I2437" s="1">
        <v>50</v>
      </c>
      <c r="J2437" s="2">
        <f t="shared" si="377"/>
        <v>15.178992755297147</v>
      </c>
      <c r="K2437" s="2">
        <f t="shared" si="378"/>
        <v>21.127351294124121</v>
      </c>
      <c r="L2437" s="2">
        <f t="shared" si="379"/>
        <v>15.775518074985412</v>
      </c>
    </row>
    <row r="2438" spans="1:12" hidden="1" x14ac:dyDescent="0.3">
      <c r="A2438" s="74">
        <v>45352</v>
      </c>
      <c r="B2438" s="78">
        <v>14.2</v>
      </c>
      <c r="C2438" s="80" t="s">
        <v>38</v>
      </c>
      <c r="D2438" s="78">
        <v>31.209523809523834</v>
      </c>
      <c r="E2438" s="85" t="s">
        <v>39</v>
      </c>
      <c r="F2438" s="78">
        <v>20.65</v>
      </c>
      <c r="G2438" s="80" t="s">
        <v>38</v>
      </c>
      <c r="H2438" s="12">
        <v>30</v>
      </c>
      <c r="I2438" s="1">
        <v>50</v>
      </c>
      <c r="J2438" s="2">
        <f t="shared" ref="J2438:J2468" si="380">AVERAGE(B2074:B2438)</f>
        <v>15.183195810852704</v>
      </c>
      <c r="K2438" s="2">
        <f t="shared" ref="K2438:K2468" si="381">AVERAGE(D2074:D2438)</f>
        <v>21.173988114094271</v>
      </c>
      <c r="L2438" s="2">
        <f t="shared" ref="L2438:L2468" si="382">AVERAGE(F2074:F2438)</f>
        <v>15.793341766445465</v>
      </c>
    </row>
    <row r="2439" spans="1:12" hidden="1" x14ac:dyDescent="0.3">
      <c r="A2439" s="74">
        <v>45353</v>
      </c>
      <c r="B2439" s="78">
        <v>17.541739130434795</v>
      </c>
      <c r="C2439" s="80" t="s">
        <v>42</v>
      </c>
      <c r="D2439" s="78">
        <v>27.47</v>
      </c>
      <c r="E2439" s="85" t="s">
        <v>38</v>
      </c>
      <c r="F2439" s="78">
        <v>22.4</v>
      </c>
      <c r="G2439" s="80" t="s">
        <v>38</v>
      </c>
      <c r="H2439" s="12">
        <v>30</v>
      </c>
      <c r="I2439" s="1">
        <v>50</v>
      </c>
      <c r="J2439" s="2">
        <f t="shared" si="380"/>
        <v>15.195544252881687</v>
      </c>
      <c r="K2439" s="2">
        <f t="shared" si="381"/>
        <v>21.207207487313649</v>
      </c>
      <c r="L2439" s="2">
        <f t="shared" si="382"/>
        <v>15.815848653497806</v>
      </c>
    </row>
    <row r="2440" spans="1:12" hidden="1" x14ac:dyDescent="0.3">
      <c r="A2440" s="74">
        <v>45354</v>
      </c>
      <c r="B2440" s="78">
        <v>22.79</v>
      </c>
      <c r="C2440" s="80" t="s">
        <v>38</v>
      </c>
      <c r="D2440" s="78">
        <v>21.93</v>
      </c>
      <c r="E2440" s="85" t="s">
        <v>38</v>
      </c>
      <c r="F2440" s="78">
        <v>21.75</v>
      </c>
      <c r="G2440" s="80" t="s">
        <v>38</v>
      </c>
      <c r="H2440" s="12">
        <v>30</v>
      </c>
      <c r="I2440" s="1">
        <v>50</v>
      </c>
      <c r="J2440" s="2">
        <f t="shared" si="380"/>
        <v>15.220150086215021</v>
      </c>
      <c r="K2440" s="2">
        <f t="shared" si="381"/>
        <v>21.230028000134162</v>
      </c>
      <c r="L2440" s="2">
        <f t="shared" si="382"/>
        <v>15.832708157630037</v>
      </c>
    </row>
    <row r="2441" spans="1:12" hidden="1" x14ac:dyDescent="0.3">
      <c r="A2441" s="74">
        <v>45355</v>
      </c>
      <c r="B2441" s="78">
        <v>27.17</v>
      </c>
      <c r="C2441" s="80" t="s">
        <v>38</v>
      </c>
      <c r="D2441" s="78" t="s">
        <v>33</v>
      </c>
      <c r="E2441" s="85" t="s">
        <v>108</v>
      </c>
      <c r="F2441" s="78">
        <v>28.38</v>
      </c>
      <c r="G2441" s="80" t="s">
        <v>38</v>
      </c>
      <c r="H2441" s="12">
        <v>30</v>
      </c>
      <c r="I2441" s="1">
        <v>50</v>
      </c>
      <c r="J2441" s="2">
        <f t="shared" si="380"/>
        <v>15.262077308437243</v>
      </c>
      <c r="K2441" s="2">
        <f t="shared" si="381"/>
        <v>21.247828080134546</v>
      </c>
      <c r="L2441" s="2">
        <f t="shared" si="382"/>
        <v>15.869760499227834</v>
      </c>
    </row>
    <row r="2442" spans="1:12" hidden="1" x14ac:dyDescent="0.3">
      <c r="A2442" s="74">
        <v>45356</v>
      </c>
      <c r="B2442" s="78">
        <v>17.28</v>
      </c>
      <c r="C2442" s="80" t="s">
        <v>38</v>
      </c>
      <c r="D2442" s="78" t="s">
        <v>33</v>
      </c>
      <c r="E2442" s="85" t="s">
        <v>108</v>
      </c>
      <c r="F2442" s="78">
        <v>20.02</v>
      </c>
      <c r="G2442" s="80" t="s">
        <v>38</v>
      </c>
      <c r="H2442" s="12">
        <v>30</v>
      </c>
      <c r="I2442" s="1">
        <v>50</v>
      </c>
      <c r="J2442" s="2">
        <f t="shared" si="380"/>
        <v>15.26602147510391</v>
      </c>
      <c r="K2442" s="2">
        <f t="shared" si="381"/>
        <v>21.010830452856997</v>
      </c>
      <c r="L2442" s="2">
        <f t="shared" si="382"/>
        <v>15.878355540550148</v>
      </c>
    </row>
    <row r="2443" spans="1:12" hidden="1" x14ac:dyDescent="0.3">
      <c r="A2443" s="74">
        <v>45357</v>
      </c>
      <c r="B2443" s="78">
        <v>19.899999999999999</v>
      </c>
      <c r="C2443" s="80" t="s">
        <v>38</v>
      </c>
      <c r="D2443" s="78">
        <v>20.52</v>
      </c>
      <c r="E2443" s="85" t="s">
        <v>38</v>
      </c>
      <c r="F2443" s="78">
        <v>22.3</v>
      </c>
      <c r="G2443" s="80" t="s">
        <v>38</v>
      </c>
      <c r="H2443" s="12">
        <v>30</v>
      </c>
      <c r="I2443" s="1">
        <v>50</v>
      </c>
      <c r="J2443" s="2">
        <f t="shared" si="380"/>
        <v>15.272203975103906</v>
      </c>
      <c r="K2443" s="2">
        <f t="shared" si="381"/>
        <v>20.703609822484506</v>
      </c>
      <c r="L2443" s="2">
        <f t="shared" si="382"/>
        <v>15.881165457905517</v>
      </c>
    </row>
    <row r="2444" spans="1:12" hidden="1" x14ac:dyDescent="0.3">
      <c r="A2444" s="74">
        <v>45358</v>
      </c>
      <c r="B2444" s="78">
        <v>22.13</v>
      </c>
      <c r="C2444" s="80" t="s">
        <v>38</v>
      </c>
      <c r="D2444" s="78">
        <v>25.98</v>
      </c>
      <c r="E2444" s="85" t="s">
        <v>38</v>
      </c>
      <c r="F2444" s="78">
        <v>24.36</v>
      </c>
      <c r="G2444" s="80" t="s">
        <v>38</v>
      </c>
      <c r="H2444" s="12">
        <v>30</v>
      </c>
      <c r="I2444" s="1">
        <v>50</v>
      </c>
      <c r="J2444" s="2">
        <f t="shared" si="380"/>
        <v>15.286831752881685</v>
      </c>
      <c r="K2444" s="2">
        <f t="shared" si="381"/>
        <v>20.598337616180782</v>
      </c>
      <c r="L2444" s="2">
        <f t="shared" si="382"/>
        <v>15.86452633944822</v>
      </c>
    </row>
    <row r="2445" spans="1:12" hidden="1" x14ac:dyDescent="0.3">
      <c r="A2445" s="74">
        <v>45359</v>
      </c>
      <c r="B2445" s="78">
        <v>12.05</v>
      </c>
      <c r="C2445" s="80" t="s">
        <v>38</v>
      </c>
      <c r="D2445" s="78">
        <v>10.11</v>
      </c>
      <c r="E2445" s="85" t="s">
        <v>38</v>
      </c>
      <c r="F2445" s="78">
        <v>11.66</v>
      </c>
      <c r="G2445" s="80" t="s">
        <v>38</v>
      </c>
      <c r="H2445" s="12">
        <v>30</v>
      </c>
      <c r="I2445" s="1">
        <v>50</v>
      </c>
      <c r="J2445" s="2">
        <f t="shared" si="380"/>
        <v>15.241263141770576</v>
      </c>
      <c r="K2445" s="2">
        <f t="shared" si="381"/>
        <v>20.449283174920033</v>
      </c>
      <c r="L2445" s="2">
        <f t="shared" si="382"/>
        <v>15.812790802258139</v>
      </c>
    </row>
    <row r="2446" spans="1:12" hidden="1" x14ac:dyDescent="0.3">
      <c r="A2446" s="74">
        <v>45360</v>
      </c>
      <c r="B2446" s="78">
        <v>12.9</v>
      </c>
      <c r="C2446" s="80" t="s">
        <v>38</v>
      </c>
      <c r="D2446" s="78">
        <v>12.78</v>
      </c>
      <c r="E2446" s="85" t="s">
        <v>38</v>
      </c>
      <c r="F2446" s="78">
        <v>13.9</v>
      </c>
      <c r="G2446" s="80" t="s">
        <v>38</v>
      </c>
      <c r="H2446" s="12">
        <v>30</v>
      </c>
      <c r="I2446" s="1">
        <v>50</v>
      </c>
      <c r="J2446" s="2">
        <f t="shared" si="380"/>
        <v>15.203061475103908</v>
      </c>
      <c r="K2446" s="2">
        <f t="shared" si="381"/>
        <v>20.400028160593386</v>
      </c>
      <c r="L2446" s="2">
        <f t="shared" si="382"/>
        <v>15.777611738897258</v>
      </c>
    </row>
    <row r="2447" spans="1:12" hidden="1" x14ac:dyDescent="0.3">
      <c r="A2447" s="74">
        <v>45361</v>
      </c>
      <c r="B2447" s="78">
        <v>13.6</v>
      </c>
      <c r="C2447" s="80" t="s">
        <v>38</v>
      </c>
      <c r="D2447" s="78">
        <v>13.48</v>
      </c>
      <c r="E2447" s="85" t="s">
        <v>38</v>
      </c>
      <c r="F2447" s="78">
        <v>14.81</v>
      </c>
      <c r="G2447" s="80" t="s">
        <v>38</v>
      </c>
      <c r="H2447" s="12">
        <v>30</v>
      </c>
      <c r="I2447" s="1">
        <v>50</v>
      </c>
      <c r="J2447" s="2">
        <f t="shared" si="380"/>
        <v>15.188908141770575</v>
      </c>
      <c r="K2447" s="2">
        <f t="shared" si="381"/>
        <v>20.376847644834072</v>
      </c>
      <c r="L2447" s="2">
        <f t="shared" si="382"/>
        <v>15.765766008869711</v>
      </c>
    </row>
    <row r="2448" spans="1:12" hidden="1" x14ac:dyDescent="0.3">
      <c r="A2448" s="74">
        <v>45362</v>
      </c>
      <c r="B2448" s="78">
        <v>15.76</v>
      </c>
      <c r="C2448" s="80" t="s">
        <v>38</v>
      </c>
      <c r="D2448" s="78">
        <v>14.68</v>
      </c>
      <c r="E2448" s="85" t="s">
        <v>38</v>
      </c>
      <c r="F2448" s="78">
        <v>15.28</v>
      </c>
      <c r="G2448" s="80" t="s">
        <v>38</v>
      </c>
      <c r="H2448" s="12">
        <v>30</v>
      </c>
      <c r="I2448" s="1">
        <v>50</v>
      </c>
      <c r="J2448" s="2">
        <f t="shared" si="380"/>
        <v>15.185447586215023</v>
      </c>
      <c r="K2448" s="2">
        <f t="shared" si="381"/>
        <v>20.360801799561866</v>
      </c>
      <c r="L2448" s="2">
        <f t="shared" si="382"/>
        <v>15.751936807767782</v>
      </c>
    </row>
    <row r="2449" spans="1:12" hidden="1" x14ac:dyDescent="0.3">
      <c r="A2449" s="74">
        <v>45363</v>
      </c>
      <c r="B2449" s="78">
        <v>20.82</v>
      </c>
      <c r="C2449" s="80" t="s">
        <v>38</v>
      </c>
      <c r="D2449" s="78" t="s">
        <v>33</v>
      </c>
      <c r="E2449" s="85" t="s">
        <v>119</v>
      </c>
      <c r="F2449" s="78">
        <v>22.25</v>
      </c>
      <c r="G2449" s="80" t="s">
        <v>38</v>
      </c>
      <c r="H2449" s="12">
        <v>30</v>
      </c>
      <c r="I2449" s="1">
        <v>50</v>
      </c>
      <c r="J2449" s="2">
        <f t="shared" si="380"/>
        <v>15.20658925288169</v>
      </c>
      <c r="K2449" s="2">
        <f t="shared" si="381"/>
        <v>20.385413560218918</v>
      </c>
      <c r="L2449" s="2">
        <f t="shared" si="382"/>
        <v>15.756620003360071</v>
      </c>
    </row>
    <row r="2450" spans="1:12" hidden="1" x14ac:dyDescent="0.3">
      <c r="A2450" s="74">
        <v>45364</v>
      </c>
      <c r="B2450" s="78">
        <v>25.63</v>
      </c>
      <c r="C2450" s="80" t="s">
        <v>38</v>
      </c>
      <c r="D2450" s="78" t="s">
        <v>33</v>
      </c>
      <c r="E2450" s="85" t="s">
        <v>119</v>
      </c>
      <c r="F2450" s="78">
        <v>26.7</v>
      </c>
      <c r="G2450" s="80" t="s">
        <v>38</v>
      </c>
      <c r="H2450" s="12">
        <v>30</v>
      </c>
      <c r="I2450" s="1">
        <v>50</v>
      </c>
      <c r="J2450" s="2">
        <f t="shared" si="380"/>
        <v>15.237753419548355</v>
      </c>
      <c r="K2450" s="2">
        <f t="shared" si="381"/>
        <v>20.401336942236838</v>
      </c>
      <c r="L2450" s="2">
        <f t="shared" si="382"/>
        <v>15.784664080495055</v>
      </c>
    </row>
    <row r="2451" spans="1:12" hidden="1" x14ac:dyDescent="0.3">
      <c r="A2451" s="74">
        <v>45365</v>
      </c>
      <c r="B2451" s="78">
        <v>24.69</v>
      </c>
      <c r="C2451" s="80" t="s">
        <v>38</v>
      </c>
      <c r="D2451" s="78" t="s">
        <v>33</v>
      </c>
      <c r="E2451" s="85" t="s">
        <v>119</v>
      </c>
      <c r="F2451" s="78">
        <v>20.57181818181818</v>
      </c>
      <c r="G2451" s="80" t="s">
        <v>44</v>
      </c>
      <c r="H2451" s="12">
        <v>30</v>
      </c>
      <c r="I2451" s="1">
        <v>50</v>
      </c>
      <c r="J2451" s="2">
        <f t="shared" si="380"/>
        <v>15.267058975103911</v>
      </c>
      <c r="K2451" s="2">
        <f t="shared" si="381"/>
        <v>20.40451999698319</v>
      </c>
      <c r="L2451" s="2">
        <f t="shared" si="382"/>
        <v>15.796018951519349</v>
      </c>
    </row>
    <row r="2452" spans="1:12" hidden="1" x14ac:dyDescent="0.3">
      <c r="A2452" s="74">
        <v>45366</v>
      </c>
      <c r="B2452" s="78">
        <v>13.59</v>
      </c>
      <c r="C2452" s="80" t="s">
        <v>38</v>
      </c>
      <c r="D2452" s="78">
        <v>15.09</v>
      </c>
      <c r="E2452" s="85" t="s">
        <v>38</v>
      </c>
      <c r="F2452" s="78">
        <v>16.14</v>
      </c>
      <c r="G2452" s="80" t="s">
        <v>38</v>
      </c>
      <c r="H2452" s="12">
        <v>30</v>
      </c>
      <c r="I2452" s="1">
        <v>50</v>
      </c>
      <c r="J2452" s="2">
        <f t="shared" si="380"/>
        <v>15.261696752881688</v>
      </c>
      <c r="K2452" s="2">
        <f t="shared" si="381"/>
        <v>20.36839282935313</v>
      </c>
      <c r="L2452" s="2">
        <f t="shared" si="382"/>
        <v>15.779434929480781</v>
      </c>
    </row>
    <row r="2453" spans="1:12" hidden="1" x14ac:dyDescent="0.3">
      <c r="A2453" s="74">
        <v>45367</v>
      </c>
      <c r="B2453" s="78">
        <v>15.12</v>
      </c>
      <c r="C2453" s="80" t="s">
        <v>38</v>
      </c>
      <c r="D2453" s="78">
        <v>15.48</v>
      </c>
      <c r="E2453" s="85" t="s">
        <v>38</v>
      </c>
      <c r="F2453" s="78">
        <v>16.66</v>
      </c>
      <c r="G2453" s="80" t="s">
        <v>38</v>
      </c>
      <c r="H2453" s="12">
        <v>30</v>
      </c>
      <c r="I2453" s="1">
        <v>50</v>
      </c>
      <c r="J2453" s="2">
        <f t="shared" si="380"/>
        <v>15.245105086215025</v>
      </c>
      <c r="K2453" s="2">
        <f t="shared" si="381"/>
        <v>20.323392829353132</v>
      </c>
      <c r="L2453" s="2">
        <f t="shared" si="382"/>
        <v>15.757286169150202</v>
      </c>
    </row>
    <row r="2454" spans="1:12" hidden="1" x14ac:dyDescent="0.3">
      <c r="A2454" s="74">
        <v>45368</v>
      </c>
      <c r="B2454" s="78">
        <v>9.2799999999999994</v>
      </c>
      <c r="C2454" s="80" t="s">
        <v>38</v>
      </c>
      <c r="D2454" s="78">
        <v>9.93</v>
      </c>
      <c r="E2454" s="85" t="s">
        <v>38</v>
      </c>
      <c r="F2454" s="78">
        <v>10.76</v>
      </c>
      <c r="G2454" s="80" t="s">
        <v>38</v>
      </c>
      <c r="H2454" s="12">
        <v>30</v>
      </c>
      <c r="I2454" s="1">
        <v>50</v>
      </c>
      <c r="J2454" s="2">
        <f t="shared" si="380"/>
        <v>15.206893697326132</v>
      </c>
      <c r="K2454" s="2">
        <f t="shared" si="381"/>
        <v>20.277930401607463</v>
      </c>
      <c r="L2454" s="2">
        <f t="shared" si="382"/>
        <v>15.724393607166732</v>
      </c>
    </row>
    <row r="2455" spans="1:12" hidden="1" x14ac:dyDescent="0.3">
      <c r="A2455" s="74">
        <v>45369</v>
      </c>
      <c r="B2455" s="78">
        <v>8.17</v>
      </c>
      <c r="C2455" s="80" t="s">
        <v>38</v>
      </c>
      <c r="D2455" s="78">
        <v>8.9499999999999993</v>
      </c>
      <c r="E2455" s="85" t="s">
        <v>38</v>
      </c>
      <c r="F2455" s="78">
        <v>8.82</v>
      </c>
      <c r="G2455" s="80" t="s">
        <v>38</v>
      </c>
      <c r="H2455" s="12">
        <v>30</v>
      </c>
      <c r="I2455" s="1">
        <v>50</v>
      </c>
      <c r="J2455" s="2">
        <f t="shared" si="380"/>
        <v>15.178188697326133</v>
      </c>
      <c r="K2455" s="2">
        <f t="shared" si="381"/>
        <v>20.22464565669668</v>
      </c>
      <c r="L2455" s="2">
        <f t="shared" si="382"/>
        <v>15.674531348213563</v>
      </c>
    </row>
    <row r="2456" spans="1:12" hidden="1" x14ac:dyDescent="0.3">
      <c r="A2456" s="74">
        <v>45370</v>
      </c>
      <c r="B2456" s="78">
        <v>10.32</v>
      </c>
      <c r="C2456" s="80" t="s">
        <v>38</v>
      </c>
      <c r="D2456" s="78">
        <v>11.22</v>
      </c>
      <c r="E2456" s="85" t="s">
        <v>38</v>
      </c>
      <c r="F2456" s="78">
        <v>10.6</v>
      </c>
      <c r="G2456" s="80" t="s">
        <v>38</v>
      </c>
      <c r="H2456" s="12">
        <v>30</v>
      </c>
      <c r="I2456" s="1">
        <v>50</v>
      </c>
      <c r="J2456" s="2">
        <f t="shared" si="380"/>
        <v>15.119012030659466</v>
      </c>
      <c r="K2456" s="2">
        <f t="shared" si="381"/>
        <v>20.142131205829628</v>
      </c>
      <c r="L2456" s="2">
        <f t="shared" si="382"/>
        <v>15.623594709095109</v>
      </c>
    </row>
    <row r="2457" spans="1:12" hidden="1" x14ac:dyDescent="0.3">
      <c r="A2457" s="74">
        <v>45371</v>
      </c>
      <c r="B2457" s="78">
        <v>11.44</v>
      </c>
      <c r="C2457" s="80" t="s">
        <v>38</v>
      </c>
      <c r="D2457" s="78">
        <v>22.59</v>
      </c>
      <c r="E2457" s="85" t="s">
        <v>38</v>
      </c>
      <c r="F2457" s="78">
        <v>11.01</v>
      </c>
      <c r="G2457" s="80" t="s">
        <v>38</v>
      </c>
      <c r="H2457" s="12">
        <v>30</v>
      </c>
      <c r="I2457" s="1">
        <v>50</v>
      </c>
      <c r="J2457" s="2">
        <f t="shared" si="380"/>
        <v>15.111185086215023</v>
      </c>
      <c r="K2457" s="2">
        <f t="shared" si="381"/>
        <v>20.17020753371639</v>
      </c>
      <c r="L2457" s="2">
        <f t="shared" si="382"/>
        <v>15.603925287607504</v>
      </c>
    </row>
    <row r="2458" spans="1:12" hidden="1" x14ac:dyDescent="0.3">
      <c r="A2458" s="74">
        <v>45372</v>
      </c>
      <c r="B2458" s="78">
        <v>17.670000000000002</v>
      </c>
      <c r="C2458" s="80" t="s">
        <v>38</v>
      </c>
      <c r="D2458" s="78">
        <v>19.510000000000002</v>
      </c>
      <c r="E2458" s="85" t="s">
        <v>38</v>
      </c>
      <c r="F2458" s="78">
        <v>19.78</v>
      </c>
      <c r="G2458" s="80" t="s">
        <v>38</v>
      </c>
      <c r="H2458" s="12">
        <v>30</v>
      </c>
      <c r="I2458" s="1">
        <v>50</v>
      </c>
      <c r="J2458" s="2">
        <f t="shared" si="380"/>
        <v>15.113620086215024</v>
      </c>
      <c r="K2458" s="2">
        <f t="shared" si="381"/>
        <v>20.184745105970727</v>
      </c>
      <c r="L2458" s="2">
        <f t="shared" si="382"/>
        <v>15.602713166395382</v>
      </c>
    </row>
    <row r="2459" spans="1:12" hidden="1" x14ac:dyDescent="0.3">
      <c r="A2459" s="74">
        <v>45373</v>
      </c>
      <c r="B2459" s="78">
        <v>12.45</v>
      </c>
      <c r="C2459" s="80" t="s">
        <v>38</v>
      </c>
      <c r="D2459" s="78">
        <v>12.11</v>
      </c>
      <c r="E2459" s="85" t="s">
        <v>38</v>
      </c>
      <c r="F2459" s="78">
        <v>15.96</v>
      </c>
      <c r="G2459" s="80" t="s">
        <v>38</v>
      </c>
      <c r="H2459" s="12">
        <v>30</v>
      </c>
      <c r="I2459" s="1">
        <v>50</v>
      </c>
      <c r="J2459" s="2">
        <f t="shared" si="380"/>
        <v>15.112313141770578</v>
      </c>
      <c r="K2459" s="2">
        <f t="shared" si="381"/>
        <v>20.168935857415814</v>
      </c>
      <c r="L2459" s="2">
        <f t="shared" si="382"/>
        <v>15.608443193943591</v>
      </c>
    </row>
    <row r="2460" spans="1:12" hidden="1" x14ac:dyDescent="0.3">
      <c r="A2460" s="74">
        <v>45374</v>
      </c>
      <c r="B2460" s="78">
        <v>11.86</v>
      </c>
      <c r="C2460" s="80" t="s">
        <v>38</v>
      </c>
      <c r="D2460" s="78">
        <v>12.43</v>
      </c>
      <c r="E2460" s="85" t="s">
        <v>38</v>
      </c>
      <c r="F2460" s="78">
        <v>13.81</v>
      </c>
      <c r="G2460" s="80" t="s">
        <v>38</v>
      </c>
      <c r="H2460" s="12">
        <v>30</v>
      </c>
      <c r="I2460" s="1">
        <v>50</v>
      </c>
      <c r="J2460" s="2">
        <f t="shared" si="380"/>
        <v>15.112767586215023</v>
      </c>
      <c r="K2460" s="2">
        <f t="shared" si="381"/>
        <v>20.168328920999631</v>
      </c>
      <c r="L2460" s="2">
        <f t="shared" si="382"/>
        <v>15.607010687056537</v>
      </c>
    </row>
    <row r="2461" spans="1:12" hidden="1" x14ac:dyDescent="0.3">
      <c r="A2461" s="74">
        <v>45375</v>
      </c>
      <c r="B2461" s="78">
        <v>13.04</v>
      </c>
      <c r="C2461" s="80" t="s">
        <v>38</v>
      </c>
      <c r="D2461" s="78">
        <v>13.59</v>
      </c>
      <c r="E2461" s="85" t="s">
        <v>38</v>
      </c>
      <c r="F2461" s="78">
        <v>13.79</v>
      </c>
      <c r="G2461" s="80" t="s">
        <v>38</v>
      </c>
      <c r="H2461" s="12">
        <v>30</v>
      </c>
      <c r="I2461" s="1">
        <v>50</v>
      </c>
      <c r="J2461" s="2">
        <f t="shared" si="380"/>
        <v>15.123483586215022</v>
      </c>
      <c r="K2461" s="2">
        <f t="shared" si="381"/>
        <v>20.183450810921723</v>
      </c>
      <c r="L2461" s="2">
        <f t="shared" si="382"/>
        <v>15.617038235265902</v>
      </c>
    </row>
    <row r="2462" spans="1:12" hidden="1" x14ac:dyDescent="0.3">
      <c r="A2462" s="74">
        <v>45376</v>
      </c>
      <c r="B2462" s="78">
        <v>10.919047619047607</v>
      </c>
      <c r="C2462" s="80" t="s">
        <v>39</v>
      </c>
      <c r="D2462" s="78" t="s">
        <v>33</v>
      </c>
      <c r="E2462" s="85" t="s">
        <v>108</v>
      </c>
      <c r="F2462" s="78">
        <v>15.2</v>
      </c>
      <c r="G2462" s="80" t="s">
        <v>38</v>
      </c>
      <c r="H2462" s="12">
        <v>30</v>
      </c>
      <c r="I2462" s="1">
        <v>50</v>
      </c>
      <c r="J2462" s="2">
        <f t="shared" si="380"/>
        <v>15.114485385156822</v>
      </c>
      <c r="K2462" s="2">
        <f t="shared" si="381"/>
        <v>20.207518784286709</v>
      </c>
      <c r="L2462" s="2">
        <f t="shared" si="382"/>
        <v>15.616955590637801</v>
      </c>
    </row>
    <row r="2463" spans="1:12" hidden="1" x14ac:dyDescent="0.3">
      <c r="A2463" s="74">
        <v>45377</v>
      </c>
      <c r="B2463" s="78">
        <v>20.03</v>
      </c>
      <c r="C2463" s="80" t="s">
        <v>38</v>
      </c>
      <c r="D2463" s="78" t="s">
        <v>33</v>
      </c>
      <c r="E2463" s="85" t="s">
        <v>108</v>
      </c>
      <c r="F2463" s="78" t="s">
        <v>33</v>
      </c>
      <c r="G2463" s="80" t="s">
        <v>41</v>
      </c>
      <c r="H2463" s="12">
        <v>30</v>
      </c>
      <c r="I2463" s="1">
        <v>50</v>
      </c>
      <c r="J2463" s="2">
        <f t="shared" si="380"/>
        <v>15.142685885156819</v>
      </c>
      <c r="K2463" s="2">
        <f t="shared" si="381"/>
        <v>20.231348780752665</v>
      </c>
      <c r="L2463" s="2">
        <f t="shared" si="382"/>
        <v>15.624764860225199</v>
      </c>
    </row>
    <row r="2464" spans="1:12" hidden="1" x14ac:dyDescent="0.3">
      <c r="A2464" s="74">
        <v>45378</v>
      </c>
      <c r="B2464" s="78">
        <v>16.600000000000001</v>
      </c>
      <c r="C2464" s="80" t="s">
        <v>38</v>
      </c>
      <c r="D2464" s="78" t="s">
        <v>33</v>
      </c>
      <c r="E2464" s="85" t="s">
        <v>108</v>
      </c>
      <c r="F2464" s="78">
        <v>17.266500000000011</v>
      </c>
      <c r="G2464" s="80" t="s">
        <v>120</v>
      </c>
      <c r="H2464" s="12">
        <v>30</v>
      </c>
      <c r="I2464" s="1">
        <v>50</v>
      </c>
      <c r="J2464" s="2">
        <f t="shared" si="380"/>
        <v>15.14814588515682</v>
      </c>
      <c r="K2464" s="2">
        <f t="shared" si="381"/>
        <v>20.245463500230073</v>
      </c>
      <c r="L2464" s="2">
        <f t="shared" si="382"/>
        <v>15.631771766302544</v>
      </c>
    </row>
    <row r="2465" spans="1:12" hidden="1" x14ac:dyDescent="0.3">
      <c r="A2465" s="74">
        <v>45379</v>
      </c>
      <c r="B2465" s="78">
        <v>16.22</v>
      </c>
      <c r="C2465" s="80" t="s">
        <v>38</v>
      </c>
      <c r="D2465" s="78">
        <v>18.98</v>
      </c>
      <c r="E2465" s="85" t="s">
        <v>38</v>
      </c>
      <c r="F2465" s="78">
        <v>20.353157894736842</v>
      </c>
      <c r="G2465" s="80" t="s">
        <v>121</v>
      </c>
      <c r="H2465" s="12">
        <v>30</v>
      </c>
      <c r="I2465" s="1">
        <v>50</v>
      </c>
      <c r="J2465" s="2">
        <f t="shared" si="380"/>
        <v>15.169918690712377</v>
      </c>
      <c r="K2465" s="2">
        <f t="shared" si="381"/>
        <v>20.245521809267977</v>
      </c>
      <c r="L2465" s="2">
        <f t="shared" si="382"/>
        <v>15.653189329547676</v>
      </c>
    </row>
    <row r="2466" spans="1:12" hidden="1" x14ac:dyDescent="0.3">
      <c r="A2466" s="74">
        <v>45380</v>
      </c>
      <c r="B2466" s="78">
        <v>14.02</v>
      </c>
      <c r="C2466" s="80" t="s">
        <v>38</v>
      </c>
      <c r="D2466" s="78">
        <v>12.1</v>
      </c>
      <c r="E2466" s="85" t="s">
        <v>38</v>
      </c>
      <c r="F2466" s="78">
        <v>9.0889473684210387</v>
      </c>
      <c r="G2466" s="80" t="s">
        <v>121</v>
      </c>
      <c r="H2466" s="12">
        <v>30</v>
      </c>
      <c r="I2466" s="1">
        <v>50</v>
      </c>
      <c r="J2466" s="2">
        <f t="shared" si="380"/>
        <v>15.193994024045711</v>
      </c>
      <c r="K2466" s="2">
        <f t="shared" si="381"/>
        <v>20.241352713058063</v>
      </c>
      <c r="L2466" s="2">
        <f t="shared" si="382"/>
        <v>15.642925191843338</v>
      </c>
    </row>
    <row r="2467" spans="1:12" hidden="1" x14ac:dyDescent="0.3">
      <c r="A2467" s="74">
        <v>45381</v>
      </c>
      <c r="B2467" s="78">
        <v>12.08</v>
      </c>
      <c r="C2467" s="80" t="s">
        <v>38</v>
      </c>
      <c r="D2467" s="78">
        <v>12.89</v>
      </c>
      <c r="E2467" s="85" t="s">
        <v>38</v>
      </c>
      <c r="F2467" s="78">
        <v>14.156666666666652</v>
      </c>
      <c r="G2467" s="80" t="s">
        <v>122</v>
      </c>
      <c r="H2467" s="12">
        <v>30</v>
      </c>
      <c r="I2467" s="1">
        <v>50</v>
      </c>
      <c r="J2467" s="2">
        <f t="shared" si="380"/>
        <v>15.207010218490156</v>
      </c>
      <c r="K2467" s="2">
        <f t="shared" si="381"/>
        <v>20.238670497314626</v>
      </c>
      <c r="L2467" s="2">
        <f t="shared" si="382"/>
        <v>15.650733663298215</v>
      </c>
    </row>
    <row r="2468" spans="1:12" hidden="1" x14ac:dyDescent="0.3">
      <c r="A2468" s="74">
        <v>45382</v>
      </c>
      <c r="B2468" s="78">
        <v>12.8</v>
      </c>
      <c r="C2468" s="80" t="s">
        <v>38</v>
      </c>
      <c r="D2468" s="78">
        <v>11.84</v>
      </c>
      <c r="E2468" s="85" t="s">
        <v>38</v>
      </c>
      <c r="F2468" s="78" t="s">
        <v>33</v>
      </c>
      <c r="G2468" s="80" t="s">
        <v>136</v>
      </c>
      <c r="H2468" s="12">
        <v>30</v>
      </c>
      <c r="I2468" s="1">
        <v>50</v>
      </c>
      <c r="J2468" s="2">
        <f t="shared" si="380"/>
        <v>15.20359355182349</v>
      </c>
      <c r="K2468" s="2">
        <f t="shared" si="381"/>
        <v>20.232110730550776</v>
      </c>
      <c r="L2468" s="2">
        <f t="shared" si="382"/>
        <v>15.658048714997104</v>
      </c>
    </row>
    <row r="2469" spans="1:12" hidden="1" x14ac:dyDescent="0.3">
      <c r="A2469" s="74">
        <v>45383</v>
      </c>
      <c r="B2469" s="78">
        <v>13.74</v>
      </c>
      <c r="C2469" s="80" t="s">
        <v>38</v>
      </c>
      <c r="D2469" s="78">
        <v>12.88</v>
      </c>
      <c r="E2469" s="85" t="s">
        <v>38</v>
      </c>
      <c r="F2469" s="78" t="s">
        <v>33</v>
      </c>
      <c r="G2469" s="80" t="s">
        <v>136</v>
      </c>
      <c r="H2469" s="12">
        <v>30</v>
      </c>
      <c r="I2469" s="1">
        <v>50</v>
      </c>
      <c r="J2469" s="2">
        <f t="shared" ref="J2469:J2498" si="383">AVERAGE(B2105:B2469)</f>
        <v>15.209954662934599</v>
      </c>
      <c r="K2469" s="2">
        <f t="shared" ref="K2469:K2498" si="384">AVERAGE(D2105:D2469)</f>
        <v>20.210738315636384</v>
      </c>
      <c r="L2469" s="2">
        <f t="shared" ref="L2469:L2498" si="385">AVERAGE(F2105:F2469)</f>
        <v>15.65859885031654</v>
      </c>
    </row>
    <row r="2470" spans="1:12" hidden="1" x14ac:dyDescent="0.3">
      <c r="A2470" s="74">
        <v>45384</v>
      </c>
      <c r="B2470" s="78">
        <v>14.71</v>
      </c>
      <c r="C2470" s="80" t="s">
        <v>38</v>
      </c>
      <c r="D2470" s="78">
        <v>20.38</v>
      </c>
      <c r="E2470" s="85" t="s">
        <v>38</v>
      </c>
      <c r="F2470" s="78" t="s">
        <v>33</v>
      </c>
      <c r="G2470" s="80" t="s">
        <v>136</v>
      </c>
      <c r="H2470" s="12">
        <v>30</v>
      </c>
      <c r="I2470" s="1">
        <v>50</v>
      </c>
      <c r="J2470" s="2">
        <f t="shared" si="383"/>
        <v>15.23135407370901</v>
      </c>
      <c r="K2470" s="2">
        <f t="shared" si="384"/>
        <v>20.211228929214251</v>
      </c>
      <c r="L2470" s="2">
        <f t="shared" si="385"/>
        <v>15.672011404040287</v>
      </c>
    </row>
    <row r="2471" spans="1:12" hidden="1" x14ac:dyDescent="0.3">
      <c r="A2471" s="74">
        <v>45385</v>
      </c>
      <c r="B2471" s="78">
        <v>12.69</v>
      </c>
      <c r="C2471" s="80" t="s">
        <v>38</v>
      </c>
      <c r="D2471" s="78">
        <v>16.09</v>
      </c>
      <c r="E2471" s="85" t="s">
        <v>38</v>
      </c>
      <c r="F2471" s="78" t="s">
        <v>33</v>
      </c>
      <c r="G2471" s="80" t="s">
        <v>136</v>
      </c>
      <c r="H2471" s="12">
        <v>30</v>
      </c>
      <c r="I2471" s="1">
        <v>50</v>
      </c>
      <c r="J2471" s="2">
        <f t="shared" si="383"/>
        <v>15.249242962597899</v>
      </c>
      <c r="K2471" s="2">
        <f t="shared" si="384"/>
        <v>20.242881103127296</v>
      </c>
      <c r="L2471" s="2">
        <f t="shared" si="385"/>
        <v>15.704111994554365</v>
      </c>
    </row>
    <row r="2472" spans="1:12" hidden="1" x14ac:dyDescent="0.3">
      <c r="A2472" s="74">
        <v>45386</v>
      </c>
      <c r="B2472" s="78">
        <v>9.52</v>
      </c>
      <c r="C2472" s="80" t="s">
        <v>38</v>
      </c>
      <c r="D2472" s="78">
        <v>9.93</v>
      </c>
      <c r="E2472" s="85" t="s">
        <v>38</v>
      </c>
      <c r="F2472" s="78">
        <v>10.33</v>
      </c>
      <c r="G2472" s="80" t="s">
        <v>38</v>
      </c>
      <c r="H2472" s="12">
        <v>30</v>
      </c>
      <c r="I2472" s="1">
        <v>50</v>
      </c>
      <c r="J2472" s="2">
        <f t="shared" si="383"/>
        <v>15.23585407370901</v>
      </c>
      <c r="K2472" s="2">
        <f t="shared" si="384"/>
        <v>20.233518784286716</v>
      </c>
      <c r="L2472" s="2">
        <f t="shared" si="385"/>
        <v>15.709028195671683</v>
      </c>
    </row>
    <row r="2473" spans="1:12" hidden="1" x14ac:dyDescent="0.3">
      <c r="A2473" s="74">
        <v>45387</v>
      </c>
      <c r="B2473" s="78">
        <v>5.14</v>
      </c>
      <c r="C2473" s="80" t="s">
        <v>38</v>
      </c>
      <c r="D2473" s="78">
        <v>5.17</v>
      </c>
      <c r="E2473" s="85" t="s">
        <v>38</v>
      </c>
      <c r="F2473" s="78">
        <v>4.25</v>
      </c>
      <c r="G2473" s="80" t="s">
        <v>38</v>
      </c>
      <c r="H2473" s="12">
        <v>30</v>
      </c>
      <c r="I2473" s="1">
        <v>50</v>
      </c>
      <c r="J2473" s="2">
        <f t="shared" si="383"/>
        <v>15.229409629264566</v>
      </c>
      <c r="K2473" s="2">
        <f t="shared" si="384"/>
        <v>20.226736175591064</v>
      </c>
      <c r="L2473" s="2">
        <f t="shared" si="385"/>
        <v>15.706681826956599</v>
      </c>
    </row>
    <row r="2474" spans="1:12" hidden="1" x14ac:dyDescent="0.3">
      <c r="A2474" s="74">
        <v>45388</v>
      </c>
      <c r="B2474" s="78">
        <v>3.51</v>
      </c>
      <c r="C2474" s="80" t="s">
        <v>38</v>
      </c>
      <c r="D2474" s="78">
        <v>6.12</v>
      </c>
      <c r="E2474" s="85" t="s">
        <v>38</v>
      </c>
      <c r="F2474" s="78" t="s">
        <v>33</v>
      </c>
      <c r="G2474" s="80" t="s">
        <v>137</v>
      </c>
      <c r="H2474" s="12">
        <v>30</v>
      </c>
      <c r="I2474" s="1">
        <v>50</v>
      </c>
      <c r="J2474" s="2">
        <f t="shared" si="383"/>
        <v>15.217659629264567</v>
      </c>
      <c r="K2474" s="2">
        <f t="shared" si="384"/>
        <v>20.214620233562073</v>
      </c>
      <c r="L2474" s="2">
        <f t="shared" si="385"/>
        <v>15.732778974931266</v>
      </c>
    </row>
    <row r="2475" spans="1:12" hidden="1" x14ac:dyDescent="0.3">
      <c r="A2475" s="74">
        <v>45389</v>
      </c>
      <c r="B2475" s="78">
        <v>6.99</v>
      </c>
      <c r="C2475" s="80" t="s">
        <v>38</v>
      </c>
      <c r="D2475" s="78">
        <v>10.3</v>
      </c>
      <c r="E2475" s="85" t="s">
        <v>38</v>
      </c>
      <c r="F2475" s="78">
        <v>11.587999999999987</v>
      </c>
      <c r="G2475" s="80" t="s">
        <v>123</v>
      </c>
      <c r="H2475" s="12">
        <v>30</v>
      </c>
      <c r="I2475" s="1">
        <v>50</v>
      </c>
      <c r="J2475" s="2">
        <f t="shared" si="383"/>
        <v>15.208159629264568</v>
      </c>
      <c r="K2475" s="2">
        <f t="shared" si="384"/>
        <v>20.204243421967874</v>
      </c>
      <c r="L2475" s="2">
        <f t="shared" si="385"/>
        <v>15.726666930113341</v>
      </c>
    </row>
    <row r="2476" spans="1:12" hidden="1" x14ac:dyDescent="0.3">
      <c r="A2476" s="74">
        <v>45390</v>
      </c>
      <c r="B2476" s="78">
        <v>6.92</v>
      </c>
      <c r="C2476" s="80" t="s">
        <v>38</v>
      </c>
      <c r="D2476" s="78">
        <v>31.29</v>
      </c>
      <c r="E2476" s="85" t="s">
        <v>38</v>
      </c>
      <c r="F2476" s="78">
        <v>12.627368421052628</v>
      </c>
      <c r="G2476" s="80" t="s">
        <v>124</v>
      </c>
      <c r="H2476" s="12">
        <v>30</v>
      </c>
      <c r="I2476" s="1">
        <v>50</v>
      </c>
      <c r="J2476" s="2">
        <f t="shared" si="383"/>
        <v>15.201104073709011</v>
      </c>
      <c r="K2476" s="2">
        <f t="shared" si="384"/>
        <v>20.261692697330194</v>
      </c>
      <c r="L2476" s="2">
        <f t="shared" si="385"/>
        <v>15.730048914486037</v>
      </c>
    </row>
    <row r="2477" spans="1:12" hidden="1" x14ac:dyDescent="0.3">
      <c r="A2477" s="74">
        <v>45391</v>
      </c>
      <c r="B2477" s="78">
        <v>10.38</v>
      </c>
      <c r="C2477" s="80" t="s">
        <v>38</v>
      </c>
      <c r="D2477" s="78">
        <v>19.190000000000001</v>
      </c>
      <c r="E2477" s="85" t="s">
        <v>38</v>
      </c>
      <c r="F2477" s="78">
        <v>13.039130434782614</v>
      </c>
      <c r="G2477" s="80" t="s">
        <v>125</v>
      </c>
      <c r="H2477" s="12">
        <v>30</v>
      </c>
      <c r="I2477" s="1">
        <v>50</v>
      </c>
      <c r="J2477" s="2">
        <f t="shared" si="383"/>
        <v>15.206992962597901</v>
      </c>
      <c r="K2477" s="2">
        <f t="shared" si="384"/>
        <v>20.278997045156277</v>
      </c>
      <c r="L2477" s="2">
        <f t="shared" si="385"/>
        <v>15.736629111782348</v>
      </c>
    </row>
    <row r="2478" spans="1:12" hidden="1" x14ac:dyDescent="0.3">
      <c r="A2478" s="74">
        <v>45392</v>
      </c>
      <c r="B2478" s="78">
        <v>10.31</v>
      </c>
      <c r="C2478" s="80" t="s">
        <v>38</v>
      </c>
      <c r="D2478" s="78">
        <v>11.095263157894747</v>
      </c>
      <c r="E2478" s="85" t="s">
        <v>104</v>
      </c>
      <c r="F2478" s="78">
        <v>8.8800000000000008</v>
      </c>
      <c r="G2478" s="80" t="s">
        <v>38</v>
      </c>
      <c r="H2478" s="12">
        <v>30</v>
      </c>
      <c r="I2478" s="1">
        <v>50</v>
      </c>
      <c r="J2478" s="2">
        <f t="shared" si="383"/>
        <v>15.210437407042347</v>
      </c>
      <c r="K2478" s="2">
        <f t="shared" si="384"/>
        <v>20.270229691990757</v>
      </c>
      <c r="L2478" s="2">
        <f t="shared" si="385"/>
        <v>15.726573089373383</v>
      </c>
    </row>
    <row r="2479" spans="1:12" hidden="1" x14ac:dyDescent="0.3">
      <c r="A2479" s="74">
        <v>45393</v>
      </c>
      <c r="B2479" s="78">
        <v>11.13</v>
      </c>
      <c r="C2479" s="80" t="s">
        <v>38</v>
      </c>
      <c r="D2479" s="78">
        <v>14.05</v>
      </c>
      <c r="E2479" s="85" t="s">
        <v>38</v>
      </c>
      <c r="F2479" s="78">
        <v>13.006959999999999</v>
      </c>
      <c r="G2479" s="80" t="s">
        <v>126</v>
      </c>
      <c r="H2479" s="12">
        <v>30</v>
      </c>
      <c r="I2479" s="1">
        <v>50</v>
      </c>
      <c r="J2479" s="2">
        <f t="shared" si="383"/>
        <v>15.217381851486792</v>
      </c>
      <c r="K2479" s="2">
        <f t="shared" si="384"/>
        <v>20.267418097787857</v>
      </c>
      <c r="L2479" s="2">
        <f t="shared" si="385"/>
        <v>15.735360092174503</v>
      </c>
    </row>
    <row r="2480" spans="1:12" hidden="1" x14ac:dyDescent="0.3">
      <c r="A2480" s="74">
        <v>45394</v>
      </c>
      <c r="B2480" s="78">
        <v>13.34</v>
      </c>
      <c r="C2480" s="80" t="s">
        <v>38</v>
      </c>
      <c r="D2480" s="78">
        <v>15.67</v>
      </c>
      <c r="E2480" s="85" t="s">
        <v>38</v>
      </c>
      <c r="F2480" s="78">
        <v>10.885789473684213</v>
      </c>
      <c r="G2480" s="80" t="s">
        <v>127</v>
      </c>
      <c r="H2480" s="12">
        <v>30</v>
      </c>
      <c r="I2480" s="1">
        <v>50</v>
      </c>
      <c r="J2480" s="2">
        <f t="shared" si="383"/>
        <v>15.22540962926457</v>
      </c>
      <c r="K2480" s="2">
        <f t="shared" si="384"/>
        <v>20.281360126773368</v>
      </c>
      <c r="L2480" s="2">
        <f t="shared" si="385"/>
        <v>15.737925328795468</v>
      </c>
    </row>
    <row r="2481" spans="1:17" hidden="1" x14ac:dyDescent="0.3">
      <c r="A2481" s="74">
        <v>45395</v>
      </c>
      <c r="B2481" s="78">
        <v>15.1</v>
      </c>
      <c r="C2481" s="80" t="s">
        <v>38</v>
      </c>
      <c r="D2481" s="78">
        <v>15</v>
      </c>
      <c r="E2481" s="85" t="s">
        <v>38</v>
      </c>
      <c r="F2481" s="78">
        <v>13.859444444444451</v>
      </c>
      <c r="G2481" s="80" t="s">
        <v>128</v>
      </c>
      <c r="H2481" s="12">
        <v>30</v>
      </c>
      <c r="I2481" s="1">
        <v>50</v>
      </c>
      <c r="J2481" s="2">
        <f t="shared" si="383"/>
        <v>15.235631851486794</v>
      </c>
      <c r="K2481" s="2">
        <f t="shared" si="384"/>
        <v>20.295939836918294</v>
      </c>
      <c r="L2481" s="2">
        <f t="shared" si="385"/>
        <v>15.750332736202875</v>
      </c>
    </row>
    <row r="2482" spans="1:17" hidden="1" x14ac:dyDescent="0.3">
      <c r="A2482" s="74">
        <v>45396</v>
      </c>
      <c r="B2482" s="78">
        <v>17.489999999999998</v>
      </c>
      <c r="C2482" s="80" t="s">
        <v>38</v>
      </c>
      <c r="D2482" s="78">
        <v>15.23</v>
      </c>
      <c r="E2482" s="85" t="s">
        <v>38</v>
      </c>
      <c r="F2482" s="78">
        <v>12.588999999999993</v>
      </c>
      <c r="G2482" s="80" t="s">
        <v>129</v>
      </c>
      <c r="H2482" s="12">
        <v>30</v>
      </c>
      <c r="I2482" s="1">
        <v>50</v>
      </c>
      <c r="J2482" s="2">
        <f t="shared" si="383"/>
        <v>15.264548518153459</v>
      </c>
      <c r="K2482" s="2">
        <f t="shared" si="384"/>
        <v>20.313968822425544</v>
      </c>
      <c r="L2482" s="2">
        <f t="shared" si="385"/>
        <v>15.765596041525004</v>
      </c>
    </row>
    <row r="2483" spans="1:17" hidden="1" x14ac:dyDescent="0.3">
      <c r="A2483" s="74">
        <v>45397</v>
      </c>
      <c r="B2483" s="78">
        <v>16.23</v>
      </c>
      <c r="C2483" s="80" t="s">
        <v>38</v>
      </c>
      <c r="D2483" s="78">
        <v>28.76</v>
      </c>
      <c r="E2483" s="85" t="s">
        <v>38</v>
      </c>
      <c r="F2483" s="78">
        <v>15.067000000000013</v>
      </c>
      <c r="G2483" s="80" t="s">
        <v>130</v>
      </c>
      <c r="H2483" s="12">
        <v>30</v>
      </c>
      <c r="I2483" s="1">
        <v>50</v>
      </c>
      <c r="J2483" s="2">
        <f t="shared" si="383"/>
        <v>15.267548518153459</v>
      </c>
      <c r="K2483" s="2">
        <f t="shared" si="384"/>
        <v>20.332403605034241</v>
      </c>
      <c r="L2483" s="2">
        <f t="shared" si="385"/>
        <v>15.753934977099235</v>
      </c>
    </row>
    <row r="2484" spans="1:17" hidden="1" x14ac:dyDescent="0.3">
      <c r="A2484" s="74">
        <v>45398</v>
      </c>
      <c r="B2484" s="78">
        <v>21.68</v>
      </c>
      <c r="C2484" s="80" t="s">
        <v>38</v>
      </c>
      <c r="D2484" s="78">
        <v>18.89</v>
      </c>
      <c r="E2484" s="85" t="s">
        <v>38</v>
      </c>
      <c r="F2484" s="78">
        <v>18.71263157894737</v>
      </c>
      <c r="G2484" s="80" t="s">
        <v>131</v>
      </c>
      <c r="H2484" s="12">
        <v>30</v>
      </c>
      <c r="I2484" s="1">
        <v>50</v>
      </c>
      <c r="J2484" s="2">
        <f t="shared" si="383"/>
        <v>15.283548518153459</v>
      </c>
      <c r="K2484" s="2">
        <f t="shared" si="384"/>
        <v>20.337302155758877</v>
      </c>
      <c r="L2484" s="2">
        <f t="shared" si="385"/>
        <v>15.76825607395903</v>
      </c>
    </row>
    <row r="2485" spans="1:17" hidden="1" x14ac:dyDescent="0.3">
      <c r="A2485" s="74">
        <v>45399</v>
      </c>
      <c r="B2485" s="78">
        <v>18.7</v>
      </c>
      <c r="C2485" s="80" t="s">
        <v>38</v>
      </c>
      <c r="D2485" s="78">
        <v>23.76</v>
      </c>
      <c r="E2485" s="85" t="s">
        <v>38</v>
      </c>
      <c r="F2485" s="78">
        <v>20.723333333333343</v>
      </c>
      <c r="G2485" s="80" t="s">
        <v>132</v>
      </c>
      <c r="H2485" s="12">
        <v>30</v>
      </c>
      <c r="I2485" s="1">
        <v>50</v>
      </c>
      <c r="J2485" s="2">
        <f t="shared" si="383"/>
        <v>15.294631851486793</v>
      </c>
      <c r="K2485" s="2">
        <f t="shared" si="384"/>
        <v>20.363099257208152</v>
      </c>
      <c r="L2485" s="2">
        <f t="shared" si="385"/>
        <v>15.78602451466865</v>
      </c>
    </row>
    <row r="2486" spans="1:17" hidden="1" x14ac:dyDescent="0.3">
      <c r="A2486" s="74">
        <v>45400</v>
      </c>
      <c r="B2486" s="78">
        <v>8.8699999999999992</v>
      </c>
      <c r="C2486" s="80" t="s">
        <v>38</v>
      </c>
      <c r="D2486" s="78">
        <v>24.35</v>
      </c>
      <c r="E2486" s="85" t="s">
        <v>38</v>
      </c>
      <c r="F2486" s="78">
        <v>10.92782608695652</v>
      </c>
      <c r="G2486" s="80" t="s">
        <v>125</v>
      </c>
      <c r="H2486" s="12">
        <v>30</v>
      </c>
      <c r="I2486" s="1">
        <v>50</v>
      </c>
      <c r="J2486" s="2">
        <f t="shared" si="383"/>
        <v>15.27404851815346</v>
      </c>
      <c r="K2486" s="2">
        <f t="shared" si="384"/>
        <v>20.380577518077718</v>
      </c>
      <c r="L2486" s="2">
        <f t="shared" si="385"/>
        <v>15.773161282419229</v>
      </c>
    </row>
    <row r="2487" spans="1:17" hidden="1" x14ac:dyDescent="0.3">
      <c r="A2487" s="74">
        <v>45401</v>
      </c>
      <c r="B2487" s="78">
        <v>20.72</v>
      </c>
      <c r="C2487" s="80" t="s">
        <v>38</v>
      </c>
      <c r="D2487" s="78">
        <v>25.09</v>
      </c>
      <c r="E2487" s="85" t="s">
        <v>38</v>
      </c>
      <c r="F2487" s="78">
        <v>22.264347826086937</v>
      </c>
      <c r="G2487" s="80" t="s">
        <v>125</v>
      </c>
      <c r="H2487" s="12">
        <v>30</v>
      </c>
      <c r="I2487" s="1">
        <v>50</v>
      </c>
      <c r="J2487" s="2">
        <f t="shared" si="383"/>
        <v>15.289131851486793</v>
      </c>
      <c r="K2487" s="2">
        <f t="shared" si="384"/>
        <v>20.414983315179171</v>
      </c>
      <c r="L2487" s="2">
        <f t="shared" si="385"/>
        <v>15.801576822548324</v>
      </c>
    </row>
    <row r="2488" spans="1:17" hidden="1" x14ac:dyDescent="0.3">
      <c r="A2488" s="74">
        <v>45402</v>
      </c>
      <c r="B2488" s="78">
        <v>9.89</v>
      </c>
      <c r="C2488" s="80" t="s">
        <v>38</v>
      </c>
      <c r="D2488" s="78">
        <v>10.08</v>
      </c>
      <c r="E2488" s="85" t="s">
        <v>38</v>
      </c>
      <c r="F2488" s="78">
        <v>9.81</v>
      </c>
      <c r="G2488" s="80" t="s">
        <v>38</v>
      </c>
      <c r="H2488" s="12">
        <v>30</v>
      </c>
      <c r="I2488" s="1">
        <v>50</v>
      </c>
      <c r="J2488" s="2">
        <f t="shared" si="383"/>
        <v>15.275742962597906</v>
      </c>
      <c r="K2488" s="2">
        <f t="shared" si="384"/>
        <v>20.403736938367572</v>
      </c>
      <c r="L2488" s="2">
        <f t="shared" si="385"/>
        <v>15.789644049439085</v>
      </c>
    </row>
    <row r="2489" spans="1:17" hidden="1" x14ac:dyDescent="0.3">
      <c r="A2489" s="74">
        <v>45403</v>
      </c>
      <c r="B2489" s="78">
        <v>10.75</v>
      </c>
      <c r="C2489" s="80" t="s">
        <v>38</v>
      </c>
      <c r="D2489" s="78">
        <v>11.61</v>
      </c>
      <c r="E2489" s="85" t="s">
        <v>38</v>
      </c>
      <c r="F2489" s="78">
        <v>11.92</v>
      </c>
      <c r="G2489" s="80" t="s">
        <v>38</v>
      </c>
      <c r="H2489" s="12">
        <v>30</v>
      </c>
      <c r="I2489" s="1">
        <v>50</v>
      </c>
      <c r="J2489" s="2">
        <f t="shared" si="383"/>
        <v>15.262631851486795</v>
      </c>
      <c r="K2489" s="2">
        <f t="shared" si="384"/>
        <v>20.401823894889311</v>
      </c>
      <c r="L2489" s="2">
        <f t="shared" si="385"/>
        <v>15.788355534032922</v>
      </c>
    </row>
    <row r="2490" spans="1:17" hidden="1" x14ac:dyDescent="0.3">
      <c r="A2490" s="74">
        <v>45404</v>
      </c>
      <c r="B2490" s="78">
        <v>10.71</v>
      </c>
      <c r="C2490" s="80" t="s">
        <v>38</v>
      </c>
      <c r="D2490" s="78">
        <v>12.204285714285717</v>
      </c>
      <c r="E2490" s="85" t="s">
        <v>39</v>
      </c>
      <c r="F2490" s="78">
        <v>9.8000000000000007</v>
      </c>
      <c r="G2490" s="80" t="s">
        <v>38</v>
      </c>
      <c r="H2490" s="12">
        <v>30</v>
      </c>
      <c r="I2490" s="1">
        <v>50</v>
      </c>
      <c r="J2490" s="2">
        <f t="shared" si="383"/>
        <v>15.266104073709016</v>
      </c>
      <c r="K2490" s="2">
        <f t="shared" si="384"/>
        <v>20.409459505655356</v>
      </c>
      <c r="L2490" s="2">
        <f t="shared" si="385"/>
        <v>15.786506794537125</v>
      </c>
    </row>
    <row r="2491" spans="1:17" s="41" customFormat="1" ht="28.8" hidden="1" x14ac:dyDescent="0.3">
      <c r="A2491" s="103">
        <v>45405</v>
      </c>
      <c r="B2491" s="104">
        <v>5.8869999999999987</v>
      </c>
      <c r="C2491" s="105" t="s">
        <v>68</v>
      </c>
      <c r="D2491" s="104" t="s">
        <v>33</v>
      </c>
      <c r="E2491" s="106" t="s">
        <v>135</v>
      </c>
      <c r="F2491" s="104" t="s">
        <v>33</v>
      </c>
      <c r="G2491" s="105" t="s">
        <v>133</v>
      </c>
      <c r="H2491" s="107">
        <v>30</v>
      </c>
      <c r="I2491" s="41">
        <v>50</v>
      </c>
      <c r="J2491" s="108">
        <f t="shared" si="383"/>
        <v>15.243040184820124</v>
      </c>
      <c r="K2491" s="108">
        <f t="shared" si="384"/>
        <v>20.438992818171798</v>
      </c>
      <c r="L2491" s="108">
        <f t="shared" si="385"/>
        <v>15.794952038342005</v>
      </c>
      <c r="P2491" s="109"/>
      <c r="Q2491" s="109"/>
    </row>
    <row r="2492" spans="1:17" hidden="1" x14ac:dyDescent="0.3">
      <c r="A2492" s="74">
        <v>45406</v>
      </c>
      <c r="B2492" s="78">
        <v>10.07</v>
      </c>
      <c r="C2492" s="80" t="s">
        <v>38</v>
      </c>
      <c r="D2492" s="78" t="s">
        <v>33</v>
      </c>
      <c r="E2492" s="85" t="s">
        <v>134</v>
      </c>
      <c r="F2492" s="78">
        <v>9.3699999999999992</v>
      </c>
      <c r="G2492" s="80" t="s">
        <v>38</v>
      </c>
      <c r="H2492" s="12">
        <v>30</v>
      </c>
      <c r="I2492" s="1">
        <v>50</v>
      </c>
      <c r="J2492" s="2">
        <f t="shared" si="383"/>
        <v>15.240095740375679</v>
      </c>
      <c r="K2492" s="2">
        <f t="shared" si="384"/>
        <v>20.440564225804952</v>
      </c>
      <c r="L2492" s="2">
        <f t="shared" si="385"/>
        <v>15.780401476544251</v>
      </c>
    </row>
    <row r="2493" spans="1:17" hidden="1" x14ac:dyDescent="0.3">
      <c r="A2493" s="74">
        <v>45407</v>
      </c>
      <c r="B2493" s="78">
        <v>24.89</v>
      </c>
      <c r="C2493" s="80" t="s">
        <v>38</v>
      </c>
      <c r="D2493" s="78">
        <v>20.48</v>
      </c>
      <c r="E2493" s="85" t="s">
        <v>38</v>
      </c>
      <c r="F2493" s="78">
        <v>22.68</v>
      </c>
      <c r="G2493" s="80" t="s">
        <v>38</v>
      </c>
      <c r="H2493" s="12">
        <v>30</v>
      </c>
      <c r="I2493" s="1">
        <v>50</v>
      </c>
      <c r="J2493" s="2">
        <f t="shared" si="383"/>
        <v>15.280456851486793</v>
      </c>
      <c r="K2493" s="2">
        <f t="shared" si="384"/>
        <v>20.466307666038187</v>
      </c>
      <c r="L2493" s="2">
        <f t="shared" si="385"/>
        <v>15.820232937218409</v>
      </c>
    </row>
    <row r="2494" spans="1:17" hidden="1" x14ac:dyDescent="0.3">
      <c r="A2494" s="74">
        <v>45408</v>
      </c>
      <c r="B2494" s="78">
        <v>14.86</v>
      </c>
      <c r="C2494" s="80" t="s">
        <v>38</v>
      </c>
      <c r="D2494" s="78">
        <v>11.16</v>
      </c>
      <c r="E2494" s="85" t="s">
        <v>38</v>
      </c>
      <c r="F2494" s="78">
        <v>10.18</v>
      </c>
      <c r="G2494" s="80" t="s">
        <v>38</v>
      </c>
      <c r="H2494" s="12">
        <v>30</v>
      </c>
      <c r="I2494" s="1">
        <v>50</v>
      </c>
      <c r="J2494" s="2">
        <f t="shared" si="383"/>
        <v>15.291567962597901</v>
      </c>
      <c r="K2494" s="2">
        <f t="shared" si="384"/>
        <v>20.452103077370424</v>
      </c>
      <c r="L2494" s="2">
        <f t="shared" si="385"/>
        <v>15.822676757443126</v>
      </c>
    </row>
    <row r="2495" spans="1:17" hidden="1" x14ac:dyDescent="0.3">
      <c r="A2495" s="74">
        <v>45409</v>
      </c>
      <c r="B2495" s="78">
        <v>12.96</v>
      </c>
      <c r="C2495" s="80" t="s">
        <v>38</v>
      </c>
      <c r="D2495" s="78">
        <v>11.12</v>
      </c>
      <c r="E2495" s="85" t="s">
        <v>38</v>
      </c>
      <c r="F2495" s="78">
        <v>11.08</v>
      </c>
      <c r="G2495" s="80" t="s">
        <v>38</v>
      </c>
      <c r="H2495" s="12">
        <v>30</v>
      </c>
      <c r="I2495" s="1">
        <v>50</v>
      </c>
      <c r="J2495" s="2">
        <f t="shared" si="383"/>
        <v>15.296567962597901</v>
      </c>
      <c r="K2495" s="2">
        <f t="shared" si="384"/>
        <v>20.426097246466632</v>
      </c>
      <c r="L2495" s="2">
        <f t="shared" si="385"/>
        <v>15.815513836094812</v>
      </c>
    </row>
    <row r="2496" spans="1:17" hidden="1" x14ac:dyDescent="0.3">
      <c r="A2496" s="74">
        <v>45410</v>
      </c>
      <c r="B2496" s="78">
        <v>10.85</v>
      </c>
      <c r="C2496" s="80" t="s">
        <v>38</v>
      </c>
      <c r="D2496" s="78">
        <v>10.1</v>
      </c>
      <c r="E2496" s="85" t="s">
        <v>38</v>
      </c>
      <c r="F2496" s="78">
        <v>9.23</v>
      </c>
      <c r="G2496" s="80" t="s">
        <v>38</v>
      </c>
      <c r="H2496" s="12">
        <v>30</v>
      </c>
      <c r="I2496" s="1">
        <v>50</v>
      </c>
      <c r="J2496" s="2">
        <f t="shared" si="383"/>
        <v>15.289706851486793</v>
      </c>
      <c r="K2496" s="2">
        <f t="shared" si="384"/>
        <v>20.396079521912949</v>
      </c>
      <c r="L2496" s="2">
        <f t="shared" si="385"/>
        <v>15.794558779915038</v>
      </c>
    </row>
    <row r="2497" spans="1:12" hidden="1" x14ac:dyDescent="0.3">
      <c r="A2497" s="74">
        <v>45411</v>
      </c>
      <c r="B2497" s="78">
        <v>19.68</v>
      </c>
      <c r="C2497" s="80" t="s">
        <v>38</v>
      </c>
      <c r="D2497" s="78">
        <v>24.13</v>
      </c>
      <c r="E2497" s="85" t="s">
        <v>38</v>
      </c>
      <c r="F2497" s="78">
        <v>10.220000000000001</v>
      </c>
      <c r="G2497" s="80" t="s">
        <v>38</v>
      </c>
      <c r="H2497" s="12">
        <v>30</v>
      </c>
      <c r="I2497" s="1">
        <v>50</v>
      </c>
      <c r="J2497" s="2">
        <f t="shared" si="383"/>
        <v>15.331317962597904</v>
      </c>
      <c r="K2497" s="2">
        <f t="shared" si="384"/>
        <v>20.406902479820449</v>
      </c>
      <c r="L2497" s="2">
        <f t="shared" si="385"/>
        <v>15.805120577667847</v>
      </c>
    </row>
    <row r="2498" spans="1:12" hidden="1" x14ac:dyDescent="0.3">
      <c r="A2498" s="74">
        <v>45412</v>
      </c>
      <c r="B2498" s="78">
        <v>17.45</v>
      </c>
      <c r="C2498" s="80" t="s">
        <v>38</v>
      </c>
      <c r="D2498" s="78">
        <v>24.62</v>
      </c>
      <c r="E2498" s="85" t="s">
        <v>38</v>
      </c>
      <c r="F2498" s="78">
        <v>16.96</v>
      </c>
      <c r="G2498" s="80" t="s">
        <v>38</v>
      </c>
      <c r="H2498" s="12">
        <v>30</v>
      </c>
      <c r="I2498" s="1">
        <v>50</v>
      </c>
      <c r="J2498" s="2">
        <f t="shared" si="383"/>
        <v>15.360929073709015</v>
      </c>
      <c r="K2498" s="2">
        <f t="shared" si="384"/>
        <v>20.419079062248713</v>
      </c>
      <c r="L2498" s="2">
        <f t="shared" si="385"/>
        <v>15.827676757443131</v>
      </c>
    </row>
    <row r="2499" spans="1:12" hidden="1" x14ac:dyDescent="0.3">
      <c r="A2499" s="74">
        <v>45413</v>
      </c>
      <c r="B2499" s="78">
        <v>14.7</v>
      </c>
      <c r="C2499" s="80"/>
      <c r="D2499" s="78">
        <v>7.93</v>
      </c>
      <c r="E2499" s="85" t="s">
        <v>38</v>
      </c>
      <c r="F2499" s="78">
        <v>7.16</v>
      </c>
      <c r="G2499" s="80"/>
      <c r="H2499" s="12">
        <v>30</v>
      </c>
      <c r="I2499" s="1">
        <v>50</v>
      </c>
      <c r="J2499" s="2">
        <f t="shared" ref="J2499:J2529" si="386">AVERAGE(B2135:B2499)</f>
        <v>15.379706851486791</v>
      </c>
      <c r="K2499" s="2">
        <f t="shared" ref="K2499:K2529" si="387">AVERAGE(D2135:D2499)</f>
        <v>20.383087479936759</v>
      </c>
      <c r="L2499" s="2">
        <f t="shared" ref="L2499:L2529" si="388">AVERAGE(F2135:F2499)</f>
        <v>15.814362150701555</v>
      </c>
    </row>
    <row r="2500" spans="1:12" hidden="1" x14ac:dyDescent="0.3">
      <c r="A2500" s="74">
        <v>45414</v>
      </c>
      <c r="B2500" s="78">
        <v>17.37</v>
      </c>
      <c r="C2500" s="80"/>
      <c r="D2500" s="78">
        <v>6.99</v>
      </c>
      <c r="E2500" s="85" t="s">
        <v>38</v>
      </c>
      <c r="F2500" s="78">
        <v>6.86</v>
      </c>
      <c r="G2500" s="80"/>
      <c r="H2500" s="12">
        <v>30</v>
      </c>
      <c r="I2500" s="1">
        <v>50</v>
      </c>
      <c r="J2500" s="2">
        <f t="shared" si="386"/>
        <v>15.405901295931233</v>
      </c>
      <c r="K2500" s="2">
        <f t="shared" si="387"/>
        <v>20.362482292616875</v>
      </c>
      <c r="L2500" s="2">
        <f t="shared" si="388"/>
        <v>15.793940802386949</v>
      </c>
    </row>
    <row r="2501" spans="1:12" hidden="1" x14ac:dyDescent="0.3">
      <c r="A2501" s="74">
        <v>45415</v>
      </c>
      <c r="B2501" s="78">
        <v>11.14</v>
      </c>
      <c r="C2501" s="80"/>
      <c r="D2501" s="78">
        <v>8.2200000000000006</v>
      </c>
      <c r="E2501" s="85" t="s">
        <v>38</v>
      </c>
      <c r="F2501" s="78">
        <v>7.82</v>
      </c>
      <c r="G2501" s="80"/>
      <c r="H2501" s="12">
        <v>30</v>
      </c>
      <c r="I2501" s="1">
        <v>50</v>
      </c>
      <c r="J2501" s="2">
        <f t="shared" si="386"/>
        <v>15.383012407042347</v>
      </c>
      <c r="K2501" s="2">
        <f t="shared" si="387"/>
        <v>20.306286327199004</v>
      </c>
      <c r="L2501" s="2">
        <f t="shared" si="388"/>
        <v>15.756103723735263</v>
      </c>
    </row>
    <row r="2502" spans="1:12" hidden="1" x14ac:dyDescent="0.3">
      <c r="A2502" s="74">
        <v>45416</v>
      </c>
      <c r="B2502" s="78">
        <v>7.52</v>
      </c>
      <c r="C2502" s="80"/>
      <c r="D2502" s="78">
        <v>7.72</v>
      </c>
      <c r="E2502" s="85" t="s">
        <v>38</v>
      </c>
      <c r="F2502" s="78">
        <v>7.52</v>
      </c>
      <c r="G2502" s="80"/>
      <c r="H2502" s="12">
        <v>30</v>
      </c>
      <c r="I2502" s="1">
        <v>50</v>
      </c>
      <c r="J2502" s="2">
        <f t="shared" si="386"/>
        <v>15.361067962597904</v>
      </c>
      <c r="K2502" s="2">
        <f t="shared" si="387"/>
        <v>20.265220044778257</v>
      </c>
      <c r="L2502" s="2">
        <f t="shared" si="388"/>
        <v>15.738322824858859</v>
      </c>
    </row>
    <row r="2503" spans="1:12" hidden="1" x14ac:dyDescent="0.3">
      <c r="A2503" s="74">
        <v>45417</v>
      </c>
      <c r="B2503" s="78">
        <v>7.61</v>
      </c>
      <c r="C2503" s="80"/>
      <c r="D2503" s="78">
        <v>7.39</v>
      </c>
      <c r="E2503" s="85" t="s">
        <v>38</v>
      </c>
      <c r="F2503" s="78">
        <v>6.52</v>
      </c>
      <c r="G2503" s="80"/>
      <c r="H2503" s="12">
        <v>30</v>
      </c>
      <c r="I2503" s="1">
        <v>50</v>
      </c>
      <c r="J2503" s="2">
        <f t="shared" si="386"/>
        <v>15.345706851486792</v>
      </c>
      <c r="K2503" s="2">
        <f t="shared" si="387"/>
        <v>20.241329554864713</v>
      </c>
      <c r="L2503" s="2">
        <f t="shared" si="388"/>
        <v>15.717564397892568</v>
      </c>
    </row>
    <row r="2504" spans="1:12" hidden="1" x14ac:dyDescent="0.3">
      <c r="A2504" s="74">
        <v>45418</v>
      </c>
      <c r="B2504" s="78">
        <v>8.2100000000000009</v>
      </c>
      <c r="C2504" s="80"/>
      <c r="D2504" s="78">
        <v>7.7</v>
      </c>
      <c r="E2504" s="85" t="s">
        <v>38</v>
      </c>
      <c r="F2504" s="78">
        <v>7.03</v>
      </c>
      <c r="G2504" s="80"/>
      <c r="H2504" s="12">
        <v>30</v>
      </c>
      <c r="I2504" s="1">
        <v>50</v>
      </c>
      <c r="J2504" s="2">
        <f t="shared" si="386"/>
        <v>15.342706851486792</v>
      </c>
      <c r="K2504" s="2">
        <f t="shared" si="387"/>
        <v>20.219168171579412</v>
      </c>
      <c r="L2504" s="2">
        <f t="shared" si="388"/>
        <v>15.69655316193751</v>
      </c>
    </row>
    <row r="2505" spans="1:12" hidden="1" x14ac:dyDescent="0.3">
      <c r="A2505" s="74">
        <v>45419</v>
      </c>
      <c r="B2505" s="78">
        <v>12.68</v>
      </c>
      <c r="C2505" s="80"/>
      <c r="D2505" s="78">
        <v>10.19</v>
      </c>
      <c r="E2505" s="85" t="s">
        <v>38</v>
      </c>
      <c r="F2505" s="78">
        <v>10.7</v>
      </c>
      <c r="G2505" s="80"/>
      <c r="H2505" s="12">
        <v>30</v>
      </c>
      <c r="I2505" s="1">
        <v>50</v>
      </c>
      <c r="J2505" s="2">
        <f t="shared" si="386"/>
        <v>15.358040184820126</v>
      </c>
      <c r="K2505" s="2">
        <f t="shared" si="387"/>
        <v>20.206084598092382</v>
      </c>
      <c r="L2505" s="2">
        <f t="shared" si="388"/>
        <v>15.697648667555487</v>
      </c>
    </row>
    <row r="2506" spans="1:12" hidden="1" x14ac:dyDescent="0.3">
      <c r="A2506" s="74">
        <v>45420</v>
      </c>
      <c r="B2506" s="78">
        <v>9.8699999999999992</v>
      </c>
      <c r="C2506" s="80"/>
      <c r="D2506" s="78">
        <v>10.220000000000001</v>
      </c>
      <c r="E2506" s="85" t="s">
        <v>38</v>
      </c>
      <c r="F2506" s="78">
        <v>8.94</v>
      </c>
      <c r="G2506" s="80"/>
      <c r="H2506" s="12">
        <v>30</v>
      </c>
      <c r="I2506" s="1">
        <v>50</v>
      </c>
      <c r="J2506" s="2">
        <f t="shared" si="386"/>
        <v>15.357651295931237</v>
      </c>
      <c r="K2506" s="2">
        <f t="shared" si="387"/>
        <v>20.200753185988635</v>
      </c>
      <c r="L2506" s="2">
        <f t="shared" si="388"/>
        <v>15.690570015870096</v>
      </c>
    </row>
    <row r="2507" spans="1:12" hidden="1" x14ac:dyDescent="0.3">
      <c r="A2507" s="74">
        <v>45421</v>
      </c>
      <c r="B2507" s="78">
        <v>10.71</v>
      </c>
      <c r="C2507" s="80"/>
      <c r="D2507" s="78">
        <v>13.54</v>
      </c>
      <c r="E2507" s="85" t="s">
        <v>38</v>
      </c>
      <c r="F2507" s="78">
        <v>10.130000000000001</v>
      </c>
      <c r="G2507" s="80"/>
      <c r="H2507" s="12">
        <v>30</v>
      </c>
      <c r="I2507" s="1">
        <v>50</v>
      </c>
      <c r="J2507" s="2">
        <f t="shared" si="386"/>
        <v>15.354679073709013</v>
      </c>
      <c r="K2507" s="2">
        <f t="shared" si="387"/>
        <v>20.195018315671629</v>
      </c>
      <c r="L2507" s="2">
        <f t="shared" si="388"/>
        <v>15.685738555195938</v>
      </c>
    </row>
    <row r="2508" spans="1:12" hidden="1" x14ac:dyDescent="0.3">
      <c r="A2508" s="74">
        <v>45422</v>
      </c>
      <c r="B2508" s="78">
        <v>9.85</v>
      </c>
      <c r="C2508" s="80"/>
      <c r="D2508" s="78">
        <v>9.0690909090909049</v>
      </c>
      <c r="E2508" s="85" t="s">
        <v>107</v>
      </c>
      <c r="F2508" s="78">
        <v>10.62</v>
      </c>
      <c r="G2508" s="80"/>
      <c r="H2508" s="12">
        <v>30</v>
      </c>
      <c r="I2508" s="1">
        <v>50</v>
      </c>
      <c r="J2508" s="2">
        <f t="shared" si="386"/>
        <v>15.349423562245169</v>
      </c>
      <c r="K2508" s="2">
        <f t="shared" si="387"/>
        <v>20.158435484477849</v>
      </c>
      <c r="L2508" s="2">
        <f t="shared" si="388"/>
        <v>15.678537116653207</v>
      </c>
    </row>
    <row r="2509" spans="1:12" hidden="1" x14ac:dyDescent="0.3">
      <c r="A2509" s="74">
        <v>45423</v>
      </c>
      <c r="B2509" s="78">
        <v>6.45</v>
      </c>
      <c r="C2509" s="80"/>
      <c r="D2509" s="78">
        <v>5.69</v>
      </c>
      <c r="E2509" s="85" t="s">
        <v>38</v>
      </c>
      <c r="F2509" s="78">
        <v>6.1</v>
      </c>
      <c r="G2509" s="80"/>
      <c r="H2509" s="12">
        <v>30</v>
      </c>
      <c r="I2509" s="1">
        <v>50</v>
      </c>
      <c r="J2509" s="2">
        <f t="shared" si="386"/>
        <v>15.331562451134058</v>
      </c>
      <c r="K2509" s="2">
        <f t="shared" si="387"/>
        <v>20.124573813008109</v>
      </c>
      <c r="L2509" s="2">
        <f t="shared" si="388"/>
        <v>15.657132622271186</v>
      </c>
    </row>
    <row r="2510" spans="1:12" hidden="1" x14ac:dyDescent="0.3">
      <c r="A2510" s="74">
        <v>45424</v>
      </c>
      <c r="B2510" s="78">
        <v>8.5299999999999994</v>
      </c>
      <c r="C2510" s="80"/>
      <c r="D2510" s="78">
        <v>8.44</v>
      </c>
      <c r="E2510" s="85" t="s">
        <v>38</v>
      </c>
      <c r="F2510" s="78">
        <v>8.4</v>
      </c>
      <c r="G2510" s="80"/>
      <c r="H2510" s="12">
        <v>30</v>
      </c>
      <c r="I2510" s="1">
        <v>50</v>
      </c>
      <c r="J2510" s="2">
        <f t="shared" si="386"/>
        <v>15.310395784467392</v>
      </c>
      <c r="K2510" s="2">
        <f t="shared" si="387"/>
        <v>20.086072372085919</v>
      </c>
      <c r="L2510" s="2">
        <f t="shared" si="388"/>
        <v>15.631570824518377</v>
      </c>
    </row>
    <row r="2511" spans="1:12" hidden="1" x14ac:dyDescent="0.3">
      <c r="A2511" s="74">
        <v>45425</v>
      </c>
      <c r="B2511" s="78">
        <v>10.19</v>
      </c>
      <c r="C2511" s="80"/>
      <c r="D2511" s="78">
        <v>20.22</v>
      </c>
      <c r="E2511" s="85" t="s">
        <v>38</v>
      </c>
      <c r="F2511" s="78">
        <v>10.01</v>
      </c>
      <c r="G2511" s="80"/>
      <c r="H2511" s="12">
        <v>30</v>
      </c>
      <c r="I2511" s="1">
        <v>50</v>
      </c>
      <c r="J2511" s="2">
        <f t="shared" si="386"/>
        <v>15.30514578446739</v>
      </c>
      <c r="K2511" s="2">
        <f t="shared" si="387"/>
        <v>20.109271219348166</v>
      </c>
      <c r="L2511" s="2">
        <f t="shared" si="388"/>
        <v>15.618509026765567</v>
      </c>
    </row>
    <row r="2512" spans="1:12" hidden="1" x14ac:dyDescent="0.3">
      <c r="A2512" s="74">
        <v>45426</v>
      </c>
      <c r="B2512" s="78">
        <v>10.130000000000001</v>
      </c>
      <c r="C2512" s="80"/>
      <c r="D2512" s="78">
        <v>14.68</v>
      </c>
      <c r="E2512" s="85" t="s">
        <v>38</v>
      </c>
      <c r="F2512" s="78">
        <v>10.01</v>
      </c>
      <c r="G2512" s="80"/>
      <c r="H2512" s="12">
        <v>30</v>
      </c>
      <c r="I2512" s="1">
        <v>50</v>
      </c>
      <c r="J2512" s="2">
        <f t="shared" si="386"/>
        <v>15.312868006689612</v>
      </c>
      <c r="K2512" s="2">
        <f t="shared" si="387"/>
        <v>20.118550758253065</v>
      </c>
      <c r="L2512" s="2">
        <f t="shared" si="388"/>
        <v>15.618621386316129</v>
      </c>
    </row>
    <row r="2513" spans="1:12" hidden="1" x14ac:dyDescent="0.3">
      <c r="A2513" s="74">
        <v>45427</v>
      </c>
      <c r="B2513" s="78">
        <v>14.42</v>
      </c>
      <c r="C2513" s="80"/>
      <c r="D2513" s="78">
        <v>18.29</v>
      </c>
      <c r="E2513" s="85" t="s">
        <v>38</v>
      </c>
      <c r="F2513" s="78">
        <v>13.42</v>
      </c>
      <c r="G2513" s="80"/>
      <c r="H2513" s="12">
        <v>30</v>
      </c>
      <c r="I2513" s="1">
        <v>50</v>
      </c>
      <c r="J2513" s="2">
        <f t="shared" si="386"/>
        <v>15.316423562245166</v>
      </c>
      <c r="K2513" s="2">
        <f t="shared" si="387"/>
        <v>20.121144418195431</v>
      </c>
      <c r="L2513" s="2">
        <f t="shared" si="388"/>
        <v>15.607722509911635</v>
      </c>
    </row>
    <row r="2514" spans="1:12" hidden="1" x14ac:dyDescent="0.3">
      <c r="A2514" s="74">
        <v>45428</v>
      </c>
      <c r="B2514" s="78">
        <v>16.55</v>
      </c>
      <c r="C2514" s="80"/>
      <c r="D2514" s="78">
        <v>15.37</v>
      </c>
      <c r="E2514" s="85" t="s">
        <v>38</v>
      </c>
      <c r="F2514" s="78">
        <v>13.9</v>
      </c>
      <c r="G2514" s="80"/>
      <c r="H2514" s="12">
        <v>30</v>
      </c>
      <c r="I2514" s="1">
        <v>50</v>
      </c>
      <c r="J2514" s="2">
        <f t="shared" si="386"/>
        <v>15.316812451134057</v>
      </c>
      <c r="K2514" s="2">
        <f t="shared" si="387"/>
        <v>20.126994562287646</v>
      </c>
      <c r="L2514" s="2">
        <f t="shared" si="388"/>
        <v>15.608087678450962</v>
      </c>
    </row>
    <row r="2515" spans="1:12" hidden="1" x14ac:dyDescent="0.3">
      <c r="A2515" s="74">
        <v>45429</v>
      </c>
      <c r="B2515" s="78">
        <v>10.87</v>
      </c>
      <c r="C2515" s="80"/>
      <c r="D2515" s="78">
        <v>31.89</v>
      </c>
      <c r="E2515" s="85" t="s">
        <v>38</v>
      </c>
      <c r="F2515" s="78">
        <v>12.71</v>
      </c>
      <c r="G2515" s="80"/>
      <c r="H2515" s="12">
        <v>30</v>
      </c>
      <c r="I2515" s="1">
        <v>50</v>
      </c>
      <c r="J2515" s="2">
        <f t="shared" si="386"/>
        <v>15.319951340022943</v>
      </c>
      <c r="K2515" s="2">
        <f t="shared" si="387"/>
        <v>20.189472948454796</v>
      </c>
      <c r="L2515" s="2">
        <f t="shared" si="388"/>
        <v>15.614660712158825</v>
      </c>
    </row>
    <row r="2516" spans="1:12" hidden="1" x14ac:dyDescent="0.3">
      <c r="A2516" s="74">
        <v>45430</v>
      </c>
      <c r="B2516" s="78">
        <v>13.21</v>
      </c>
      <c r="C2516" s="80"/>
      <c r="D2516" s="78">
        <v>12.34</v>
      </c>
      <c r="E2516" s="85" t="s">
        <v>38</v>
      </c>
      <c r="F2516" s="78">
        <v>11.38</v>
      </c>
      <c r="G2516" s="80"/>
      <c r="H2516" s="12">
        <v>30</v>
      </c>
      <c r="I2516" s="1">
        <v>50</v>
      </c>
      <c r="J2516" s="2">
        <f t="shared" si="386"/>
        <v>15.33511800668961</v>
      </c>
      <c r="K2516" s="2">
        <f t="shared" si="387"/>
        <v>20.186475830299177</v>
      </c>
      <c r="L2516" s="2">
        <f t="shared" si="388"/>
        <v>15.616149476203768</v>
      </c>
    </row>
    <row r="2517" spans="1:12" hidden="1" x14ac:dyDescent="0.3">
      <c r="A2517" s="74">
        <v>45431</v>
      </c>
      <c r="B2517" s="78">
        <v>12.64</v>
      </c>
      <c r="C2517" s="80"/>
      <c r="D2517" s="78">
        <v>11.28</v>
      </c>
      <c r="E2517" s="85" t="s">
        <v>38</v>
      </c>
      <c r="F2517" s="78">
        <v>11.74</v>
      </c>
      <c r="G2517" s="80"/>
      <c r="H2517" s="12">
        <v>30</v>
      </c>
      <c r="I2517" s="1">
        <v>50</v>
      </c>
      <c r="J2517" s="2">
        <f t="shared" si="386"/>
        <v>15.344118006689609</v>
      </c>
      <c r="K2517" s="2">
        <f t="shared" si="387"/>
        <v>20.17486199744615</v>
      </c>
      <c r="L2517" s="2">
        <f t="shared" si="388"/>
        <v>15.613368577327364</v>
      </c>
    </row>
    <row r="2518" spans="1:12" hidden="1" x14ac:dyDescent="0.3">
      <c r="A2518" s="74">
        <v>45432</v>
      </c>
      <c r="B2518" s="78">
        <v>10.11</v>
      </c>
      <c r="C2518" s="80"/>
      <c r="D2518" s="78">
        <v>15.15</v>
      </c>
      <c r="E2518" s="85" t="s">
        <v>38</v>
      </c>
      <c r="F2518" s="78">
        <v>10.37</v>
      </c>
      <c r="G2518" s="80"/>
      <c r="H2518" s="12">
        <v>30</v>
      </c>
      <c r="I2518" s="1">
        <v>50</v>
      </c>
      <c r="J2518" s="2">
        <f t="shared" si="386"/>
        <v>15.329619064842824</v>
      </c>
      <c r="K2518" s="2">
        <f t="shared" si="387"/>
        <v>20.1552078187718</v>
      </c>
      <c r="L2518" s="2">
        <f t="shared" si="388"/>
        <v>15.597497790810509</v>
      </c>
    </row>
    <row r="2519" spans="1:12" hidden="1" x14ac:dyDescent="0.3">
      <c r="A2519" s="74">
        <v>45433</v>
      </c>
      <c r="B2519" s="78">
        <v>10.79</v>
      </c>
      <c r="C2519" s="80"/>
      <c r="D2519" s="78">
        <v>11.16</v>
      </c>
      <c r="E2519" s="85" t="s">
        <v>38</v>
      </c>
      <c r="F2519" s="78">
        <v>10.15</v>
      </c>
      <c r="G2519" s="80"/>
      <c r="H2519" s="12">
        <v>30</v>
      </c>
      <c r="I2519" s="1">
        <v>50</v>
      </c>
      <c r="J2519" s="2">
        <f t="shared" si="386"/>
        <v>15.317078680685798</v>
      </c>
      <c r="K2519" s="2">
        <f t="shared" si="387"/>
        <v>20.13708101761906</v>
      </c>
      <c r="L2519" s="2">
        <f t="shared" si="388"/>
        <v>15.594211273956576</v>
      </c>
    </row>
    <row r="2520" spans="1:12" hidden="1" x14ac:dyDescent="0.3">
      <c r="A2520" s="74">
        <v>45434</v>
      </c>
      <c r="B2520" s="78">
        <v>9.85</v>
      </c>
      <c r="C2520" s="80"/>
      <c r="D2520" s="78">
        <v>13.67</v>
      </c>
      <c r="E2520" s="85" t="s">
        <v>38</v>
      </c>
      <c r="F2520" s="78">
        <v>9.02</v>
      </c>
      <c r="G2520" s="80"/>
      <c r="H2520" s="12">
        <v>30</v>
      </c>
      <c r="I2520" s="1">
        <v>50</v>
      </c>
      <c r="J2520" s="2">
        <f t="shared" si="386"/>
        <v>15.302017857873993</v>
      </c>
      <c r="K2520" s="2">
        <f t="shared" si="387"/>
        <v>20.085003345051476</v>
      </c>
      <c r="L2520" s="2">
        <f t="shared" si="388"/>
        <v>15.579716891934105</v>
      </c>
    </row>
    <row r="2521" spans="1:12" hidden="1" x14ac:dyDescent="0.3">
      <c r="A2521" s="74">
        <v>45435</v>
      </c>
      <c r="B2521" s="78">
        <v>10.93</v>
      </c>
      <c r="C2521" s="80"/>
      <c r="D2521" s="78">
        <v>14.53</v>
      </c>
      <c r="E2521" s="85" t="s">
        <v>38</v>
      </c>
      <c r="F2521" s="78">
        <v>10.96</v>
      </c>
      <c r="G2521" s="80"/>
      <c r="H2521" s="12">
        <v>30</v>
      </c>
      <c r="I2521" s="1">
        <v>50</v>
      </c>
      <c r="J2521" s="2">
        <f t="shared" si="386"/>
        <v>15.292458629223857</v>
      </c>
      <c r="K2521" s="2">
        <f t="shared" si="387"/>
        <v>20.038000463207098</v>
      </c>
      <c r="L2521" s="2">
        <f t="shared" si="388"/>
        <v>15.559267453731858</v>
      </c>
    </row>
    <row r="2522" spans="1:12" hidden="1" x14ac:dyDescent="0.3">
      <c r="A2522" s="74">
        <v>45436</v>
      </c>
      <c r="B2522" s="78">
        <v>12.01</v>
      </c>
      <c r="C2522" s="80"/>
      <c r="D2522" s="78">
        <v>14.47</v>
      </c>
      <c r="E2522" s="85" t="s">
        <v>38</v>
      </c>
      <c r="F2522" s="78">
        <v>12.76</v>
      </c>
      <c r="G2522" s="80"/>
      <c r="H2522" s="12">
        <v>30</v>
      </c>
      <c r="I2522" s="1">
        <v>50</v>
      </c>
      <c r="J2522" s="2">
        <f t="shared" si="386"/>
        <v>15.291632182942868</v>
      </c>
      <c r="K2522" s="2">
        <f t="shared" si="387"/>
        <v>19.9972891026732</v>
      </c>
      <c r="L2522" s="2">
        <f t="shared" si="388"/>
        <v>15.552722509911634</v>
      </c>
    </row>
    <row r="2523" spans="1:12" hidden="1" x14ac:dyDescent="0.3">
      <c r="A2523" s="74">
        <v>45437</v>
      </c>
      <c r="B2523" s="78">
        <v>12.65</v>
      </c>
      <c r="C2523" s="80"/>
      <c r="D2523" s="78">
        <v>14.36</v>
      </c>
      <c r="E2523" s="85" t="s">
        <v>38</v>
      </c>
      <c r="F2523" s="78">
        <v>13.23</v>
      </c>
      <c r="G2523" s="80"/>
      <c r="H2523" s="12">
        <v>30</v>
      </c>
      <c r="I2523" s="1">
        <v>50</v>
      </c>
      <c r="J2523" s="2">
        <f t="shared" si="386"/>
        <v>15.282320888177027</v>
      </c>
      <c r="K2523" s="2">
        <f t="shared" si="387"/>
        <v>19.952678151664553</v>
      </c>
      <c r="L2523" s="2">
        <f t="shared" si="388"/>
        <v>15.527188802046464</v>
      </c>
    </row>
    <row r="2524" spans="1:12" hidden="1" x14ac:dyDescent="0.3">
      <c r="A2524" s="74">
        <v>45438</v>
      </c>
      <c r="B2524" s="78">
        <v>9.26</v>
      </c>
      <c r="C2524" s="80"/>
      <c r="D2524" s="78">
        <v>10.37</v>
      </c>
      <c r="E2524" s="85" t="s">
        <v>38</v>
      </c>
      <c r="F2524" s="78">
        <v>10.050000000000001</v>
      </c>
      <c r="G2524" s="80"/>
      <c r="H2524" s="12">
        <v>30</v>
      </c>
      <c r="I2524" s="1">
        <v>50</v>
      </c>
      <c r="J2524" s="2">
        <f t="shared" si="386"/>
        <v>15.286453119581985</v>
      </c>
      <c r="K2524" s="2">
        <f t="shared" si="387"/>
        <v>19.93896057241383</v>
      </c>
      <c r="L2524" s="2">
        <f t="shared" si="388"/>
        <v>15.516598914406016</v>
      </c>
    </row>
    <row r="2525" spans="1:12" hidden="1" x14ac:dyDescent="0.3">
      <c r="A2525" s="74">
        <v>45439</v>
      </c>
      <c r="B2525" s="78">
        <v>14.7</v>
      </c>
      <c r="C2525" s="80"/>
      <c r="D2525" s="78">
        <v>17.829999999999998</v>
      </c>
      <c r="E2525" s="85" t="s">
        <v>38</v>
      </c>
      <c r="F2525" s="78">
        <v>13.98</v>
      </c>
      <c r="G2525" s="80"/>
      <c r="H2525" s="12">
        <v>30</v>
      </c>
      <c r="I2525" s="1">
        <v>50</v>
      </c>
      <c r="J2525" s="2">
        <f t="shared" si="386"/>
        <v>15.310971025918073</v>
      </c>
      <c r="K2525" s="2">
        <f t="shared" si="387"/>
        <v>19.962217056563688</v>
      </c>
      <c r="L2525" s="2">
        <f t="shared" si="388"/>
        <v>15.527188802046467</v>
      </c>
    </row>
    <row r="2526" spans="1:12" hidden="1" x14ac:dyDescent="0.3">
      <c r="A2526" s="74">
        <v>45440</v>
      </c>
      <c r="B2526" s="78">
        <v>15.4</v>
      </c>
      <c r="C2526" s="80"/>
      <c r="D2526" s="78">
        <v>17.46</v>
      </c>
      <c r="E2526" s="85" t="s">
        <v>38</v>
      </c>
      <c r="F2526" s="78">
        <v>13.16</v>
      </c>
      <c r="G2526" s="80"/>
      <c r="H2526" s="12">
        <v>30</v>
      </c>
      <c r="I2526" s="1">
        <v>50</v>
      </c>
      <c r="J2526" s="2">
        <f t="shared" si="386"/>
        <v>15.333285075504849</v>
      </c>
      <c r="K2526" s="2">
        <f t="shared" si="387"/>
        <v>19.962995154546395</v>
      </c>
      <c r="L2526" s="2">
        <f t="shared" si="388"/>
        <v>15.531879813282419</v>
      </c>
    </row>
    <row r="2527" spans="1:12" hidden="1" x14ac:dyDescent="0.3">
      <c r="A2527" s="74">
        <v>45441</v>
      </c>
      <c r="B2527" s="78">
        <v>12.8</v>
      </c>
      <c r="C2527" s="80"/>
      <c r="D2527" s="78">
        <v>29.29</v>
      </c>
      <c r="E2527" s="85" t="s">
        <v>38</v>
      </c>
      <c r="F2527" s="78">
        <v>15.22</v>
      </c>
      <c r="G2527" s="80"/>
      <c r="H2527" s="12">
        <v>30</v>
      </c>
      <c r="I2527" s="1">
        <v>50</v>
      </c>
      <c r="J2527" s="2">
        <f t="shared" si="386"/>
        <v>15.346838794513113</v>
      </c>
      <c r="K2527" s="2">
        <f t="shared" si="387"/>
        <v>19.985070082500286</v>
      </c>
      <c r="L2527" s="2">
        <f t="shared" si="388"/>
        <v>15.539632622271185</v>
      </c>
    </row>
    <row r="2528" spans="1:12" hidden="1" x14ac:dyDescent="0.3">
      <c r="A2528" s="74">
        <v>45442</v>
      </c>
      <c r="B2528" s="78">
        <v>11.78</v>
      </c>
      <c r="C2528" s="80"/>
      <c r="D2528" s="78">
        <v>24.14</v>
      </c>
      <c r="E2528" s="85" t="s">
        <v>38</v>
      </c>
      <c r="F2528" s="78">
        <v>13.44</v>
      </c>
      <c r="G2528" s="80"/>
      <c r="H2528" s="12">
        <v>30</v>
      </c>
      <c r="I2528" s="1">
        <v>50</v>
      </c>
      <c r="J2528" s="2">
        <f t="shared" si="386"/>
        <v>15.353753395064077</v>
      </c>
      <c r="K2528" s="2">
        <f t="shared" si="387"/>
        <v>19.981496595468588</v>
      </c>
      <c r="L2528" s="2">
        <f t="shared" si="388"/>
        <v>15.548059588563319</v>
      </c>
    </row>
    <row r="2529" spans="1:12" hidden="1" x14ac:dyDescent="0.3">
      <c r="A2529" s="74">
        <v>45443</v>
      </c>
      <c r="B2529" s="78">
        <v>14.07</v>
      </c>
      <c r="C2529" s="80"/>
      <c r="D2529" s="78">
        <v>32.54</v>
      </c>
      <c r="E2529" s="85" t="s">
        <v>38</v>
      </c>
      <c r="F2529" s="78">
        <v>14.58</v>
      </c>
      <c r="G2529" s="80"/>
      <c r="H2529" s="12">
        <v>30</v>
      </c>
      <c r="I2529" s="1">
        <v>50</v>
      </c>
      <c r="J2529" s="2">
        <f t="shared" si="386"/>
        <v>15.362017857873992</v>
      </c>
      <c r="K2529" s="2">
        <f t="shared" si="387"/>
        <v>20.023513886534872</v>
      </c>
      <c r="L2529" s="2">
        <f t="shared" si="388"/>
        <v>15.550025880698151</v>
      </c>
    </row>
    <row r="2530" spans="1:12" hidden="1" x14ac:dyDescent="0.3">
      <c r="A2530" s="74">
        <v>45444</v>
      </c>
      <c r="B2530" s="78">
        <v>6.47</v>
      </c>
      <c r="C2530" s="80" t="s">
        <v>38</v>
      </c>
      <c r="D2530" s="78">
        <v>5.56</v>
      </c>
      <c r="E2530" s="85" t="s">
        <v>38</v>
      </c>
      <c r="F2530" s="78">
        <v>5.99</v>
      </c>
      <c r="G2530" s="80" t="s">
        <v>38</v>
      </c>
      <c r="H2530" s="12">
        <v>30</v>
      </c>
      <c r="I2530" s="1">
        <v>50</v>
      </c>
      <c r="J2530" s="2">
        <f t="shared" ref="J2530:J2559" si="389">AVERAGE(B2166:B2530)</f>
        <v>15.325075709113664</v>
      </c>
      <c r="K2530" s="2">
        <f t="shared" ref="K2530:K2559" si="390">AVERAGE(D2166:D2530)</f>
        <v>19.977260284229398</v>
      </c>
      <c r="L2530" s="2">
        <f t="shared" ref="L2530:L2559" si="391">AVERAGE(F2166:F2530)</f>
        <v>15.5120764424959</v>
      </c>
    </row>
    <row r="2531" spans="1:12" hidden="1" x14ac:dyDescent="0.3">
      <c r="A2531" s="74">
        <v>45445</v>
      </c>
      <c r="B2531" s="78">
        <v>4.6100000000000003</v>
      </c>
      <c r="C2531" s="80" t="s">
        <v>38</v>
      </c>
      <c r="D2531" s="78">
        <v>5.1100000000000003</v>
      </c>
      <c r="E2531" s="85" t="s">
        <v>38</v>
      </c>
      <c r="F2531" s="78">
        <v>5.09</v>
      </c>
      <c r="G2531" s="80" t="s">
        <v>38</v>
      </c>
      <c r="H2531" s="12">
        <v>30</v>
      </c>
      <c r="I2531" s="1">
        <v>50</v>
      </c>
      <c r="J2531" s="2">
        <f t="shared" si="389"/>
        <v>15.283588105807882</v>
      </c>
      <c r="K2531" s="2">
        <f t="shared" si="390"/>
        <v>19.930401494604038</v>
      </c>
      <c r="L2531" s="2">
        <f t="shared" si="391"/>
        <v>15.47013824024871</v>
      </c>
    </row>
    <row r="2532" spans="1:12" hidden="1" x14ac:dyDescent="0.3">
      <c r="A2532" s="74">
        <v>45446</v>
      </c>
      <c r="B2532" s="78">
        <v>5.0999999999999996</v>
      </c>
      <c r="C2532" s="80" t="s">
        <v>38</v>
      </c>
      <c r="D2532" s="78">
        <v>8.02</v>
      </c>
      <c r="E2532" s="85" t="s">
        <v>38</v>
      </c>
      <c r="F2532" s="78">
        <v>5.9504347826086974</v>
      </c>
      <c r="G2532" s="80" t="s">
        <v>42</v>
      </c>
      <c r="H2532" s="12">
        <v>30</v>
      </c>
      <c r="I2532" s="1">
        <v>50</v>
      </c>
      <c r="J2532" s="2">
        <f t="shared" si="389"/>
        <v>15.254028877157744</v>
      </c>
      <c r="K2532" s="2">
        <f t="shared" si="390"/>
        <v>19.908355385093952</v>
      </c>
      <c r="L2532" s="2">
        <f t="shared" si="391"/>
        <v>15.435645079525703</v>
      </c>
    </row>
    <row r="2533" spans="1:12" hidden="1" x14ac:dyDescent="0.3">
      <c r="A2533" s="74">
        <v>45447</v>
      </c>
      <c r="B2533" s="78">
        <v>7.26</v>
      </c>
      <c r="C2533" s="80" t="s">
        <v>38</v>
      </c>
      <c r="D2533" s="78">
        <v>14.03</v>
      </c>
      <c r="E2533" s="85" t="s">
        <v>38</v>
      </c>
      <c r="F2533" s="78">
        <v>7.83</v>
      </c>
      <c r="G2533" s="80" t="s">
        <v>38</v>
      </c>
      <c r="H2533" s="12">
        <v>30</v>
      </c>
      <c r="I2533" s="1">
        <v>50</v>
      </c>
      <c r="J2533" s="2">
        <f t="shared" si="389"/>
        <v>15.237747885422207</v>
      </c>
      <c r="K2533" s="2">
        <f t="shared" si="390"/>
        <v>19.910545586823055</v>
      </c>
      <c r="L2533" s="2">
        <f t="shared" si="391"/>
        <v>15.409942832334689</v>
      </c>
    </row>
    <row r="2534" spans="1:12" hidden="1" x14ac:dyDescent="0.3">
      <c r="A2534" s="74">
        <v>45448</v>
      </c>
      <c r="B2534" s="78">
        <v>12.38</v>
      </c>
      <c r="C2534" s="80" t="s">
        <v>38</v>
      </c>
      <c r="D2534" s="78">
        <v>16.79</v>
      </c>
      <c r="E2534" s="85" t="s">
        <v>38</v>
      </c>
      <c r="F2534" s="78">
        <v>15.61</v>
      </c>
      <c r="G2534" s="80" t="s">
        <v>38</v>
      </c>
      <c r="H2534" s="12">
        <v>30</v>
      </c>
      <c r="I2534" s="1">
        <v>50</v>
      </c>
      <c r="J2534" s="2">
        <f t="shared" si="389"/>
        <v>15.238877362006232</v>
      </c>
      <c r="K2534" s="2">
        <f t="shared" si="390"/>
        <v>19.911755961462827</v>
      </c>
      <c r="L2534" s="2">
        <f t="shared" si="391"/>
        <v>15.414184405368399</v>
      </c>
    </row>
    <row r="2535" spans="1:12" hidden="1" x14ac:dyDescent="0.3">
      <c r="A2535" s="74">
        <v>45449</v>
      </c>
      <c r="B2535" s="78">
        <v>8.65</v>
      </c>
      <c r="C2535" s="80" t="s">
        <v>38</v>
      </c>
      <c r="D2535" s="78">
        <v>12.08</v>
      </c>
      <c r="E2535" s="85" t="s">
        <v>38</v>
      </c>
      <c r="F2535" s="78">
        <v>10.39</v>
      </c>
      <c r="G2535" s="80" t="s">
        <v>38</v>
      </c>
      <c r="H2535" s="12">
        <v>30</v>
      </c>
      <c r="I2535" s="1">
        <v>50</v>
      </c>
      <c r="J2535" s="2">
        <f t="shared" si="389"/>
        <v>15.225929703604024</v>
      </c>
      <c r="K2535" s="2">
        <f t="shared" si="390"/>
        <v>19.89507008250029</v>
      </c>
      <c r="L2535" s="2">
        <f t="shared" si="391"/>
        <v>15.410308000874018</v>
      </c>
    </row>
    <row r="2536" spans="1:12" hidden="1" x14ac:dyDescent="0.3">
      <c r="A2536" s="74">
        <v>45450</v>
      </c>
      <c r="B2536" s="78">
        <v>6.53</v>
      </c>
      <c r="C2536" s="80" t="s">
        <v>38</v>
      </c>
      <c r="D2536" s="78">
        <v>7.8</v>
      </c>
      <c r="E2536" s="85" t="s">
        <v>38</v>
      </c>
      <c r="F2536" s="78">
        <v>6.49</v>
      </c>
      <c r="G2536" s="80" t="s">
        <v>38</v>
      </c>
      <c r="H2536" s="12">
        <v>30</v>
      </c>
      <c r="I2536" s="1">
        <v>50</v>
      </c>
      <c r="J2536" s="2">
        <f t="shared" si="389"/>
        <v>15.222017857873995</v>
      </c>
      <c r="K2536" s="2">
        <f t="shared" si="390"/>
        <v>19.874724261174645</v>
      </c>
      <c r="L2536" s="2">
        <f t="shared" si="391"/>
        <v>15.395729349188626</v>
      </c>
    </row>
    <row r="2537" spans="1:12" hidden="1" x14ac:dyDescent="0.3">
      <c r="A2537" s="74">
        <v>45451</v>
      </c>
      <c r="B2537" s="78">
        <v>5.53</v>
      </c>
      <c r="C2537" s="80" t="s">
        <v>38</v>
      </c>
      <c r="D2537" s="78">
        <v>6.2</v>
      </c>
      <c r="E2537" s="85" t="s">
        <v>38</v>
      </c>
      <c r="F2537" s="78">
        <v>6.09</v>
      </c>
      <c r="G2537" s="80" t="s">
        <v>38</v>
      </c>
      <c r="H2537" s="12">
        <v>30</v>
      </c>
      <c r="I2537" s="1">
        <v>50</v>
      </c>
      <c r="J2537" s="2">
        <f t="shared" si="389"/>
        <v>15.219951742171515</v>
      </c>
      <c r="K2537" s="2">
        <f t="shared" si="390"/>
        <v>19.862937517658793</v>
      </c>
      <c r="L2537" s="2">
        <f t="shared" si="391"/>
        <v>15.392077663795364</v>
      </c>
    </row>
    <row r="2538" spans="1:12" hidden="1" x14ac:dyDescent="0.3">
      <c r="A2538" s="74">
        <v>45452</v>
      </c>
      <c r="B2538" s="78">
        <v>6.73</v>
      </c>
      <c r="C2538" s="80" t="s">
        <v>38</v>
      </c>
      <c r="D2538" s="78">
        <v>7.61</v>
      </c>
      <c r="E2538" s="85" t="s">
        <v>38</v>
      </c>
      <c r="F2538" s="78">
        <v>9.25</v>
      </c>
      <c r="G2538" s="80" t="s">
        <v>38</v>
      </c>
      <c r="H2538" s="12">
        <v>30</v>
      </c>
      <c r="I2538" s="1">
        <v>50</v>
      </c>
      <c r="J2538" s="2">
        <f t="shared" si="389"/>
        <v>15.217169373025509</v>
      </c>
      <c r="K2538" s="2">
        <f t="shared" si="390"/>
        <v>19.846366912471474</v>
      </c>
      <c r="L2538" s="2">
        <f t="shared" si="391"/>
        <v>15.38792036042458</v>
      </c>
    </row>
    <row r="2539" spans="1:12" hidden="1" x14ac:dyDescent="0.3">
      <c r="A2539" s="74">
        <v>45453</v>
      </c>
      <c r="B2539" s="78">
        <v>6.52</v>
      </c>
      <c r="C2539" s="80" t="s">
        <v>38</v>
      </c>
      <c r="D2539" s="78">
        <v>7.2</v>
      </c>
      <c r="E2539" s="85" t="s">
        <v>38</v>
      </c>
      <c r="F2539" s="78">
        <v>8.06</v>
      </c>
      <c r="G2539" s="80" t="s">
        <v>38</v>
      </c>
      <c r="H2539" s="12">
        <v>30</v>
      </c>
      <c r="I2539" s="1">
        <v>50</v>
      </c>
      <c r="J2539" s="2">
        <f t="shared" si="389"/>
        <v>15.210860833080607</v>
      </c>
      <c r="K2539" s="2">
        <f t="shared" si="390"/>
        <v>19.831323684805767</v>
      </c>
      <c r="L2539" s="2">
        <f t="shared" si="391"/>
        <v>15.382049573907727</v>
      </c>
    </row>
    <row r="2540" spans="1:12" hidden="1" x14ac:dyDescent="0.3">
      <c r="A2540" s="74">
        <v>45454</v>
      </c>
      <c r="B2540" s="78">
        <v>5.41</v>
      </c>
      <c r="C2540" s="80" t="s">
        <v>38</v>
      </c>
      <c r="D2540" s="78">
        <v>28.14</v>
      </c>
      <c r="E2540" s="85" t="s">
        <v>38</v>
      </c>
      <c r="F2540" s="78">
        <v>7.02</v>
      </c>
      <c r="G2540" s="80" t="s">
        <v>38</v>
      </c>
      <c r="H2540" s="12">
        <v>30</v>
      </c>
      <c r="I2540" s="1">
        <v>50</v>
      </c>
      <c r="J2540" s="2">
        <f t="shared" si="389"/>
        <v>15.186811246303748</v>
      </c>
      <c r="K2540" s="2">
        <f t="shared" si="390"/>
        <v>19.854839534949857</v>
      </c>
      <c r="L2540" s="2">
        <f t="shared" si="391"/>
        <v>15.353650697503237</v>
      </c>
    </row>
    <row r="2541" spans="1:12" hidden="1" x14ac:dyDescent="0.3">
      <c r="A2541" s="74">
        <v>45455</v>
      </c>
      <c r="B2541" s="78">
        <v>10.55</v>
      </c>
      <c r="C2541" s="80" t="s">
        <v>38</v>
      </c>
      <c r="D2541" s="78">
        <v>30.12</v>
      </c>
      <c r="E2541" s="85" t="s">
        <v>38</v>
      </c>
      <c r="F2541" s="78">
        <v>9.92</v>
      </c>
      <c r="G2541" s="80" t="s">
        <v>38</v>
      </c>
      <c r="H2541" s="12">
        <v>30</v>
      </c>
      <c r="I2541" s="1">
        <v>50</v>
      </c>
      <c r="J2541" s="2">
        <f t="shared" si="389"/>
        <v>15.182568822061324</v>
      </c>
      <c r="K2541" s="2">
        <f t="shared" si="390"/>
        <v>19.896453367802884</v>
      </c>
      <c r="L2541" s="2">
        <f t="shared" si="391"/>
        <v>15.358650697503236</v>
      </c>
    </row>
    <row r="2542" spans="1:12" hidden="1" x14ac:dyDescent="0.3">
      <c r="A2542" s="74">
        <v>45456</v>
      </c>
      <c r="B2542" s="78">
        <v>11.57</v>
      </c>
      <c r="C2542" s="80" t="s">
        <v>38</v>
      </c>
      <c r="D2542" s="78">
        <v>14.28</v>
      </c>
      <c r="E2542" s="85" t="s">
        <v>38</v>
      </c>
      <c r="F2542" s="78">
        <v>10.45</v>
      </c>
      <c r="G2542" s="80" t="s">
        <v>38</v>
      </c>
      <c r="H2542" s="12">
        <v>30</v>
      </c>
      <c r="I2542" s="1">
        <v>50</v>
      </c>
      <c r="J2542" s="2">
        <f t="shared" si="389"/>
        <v>15.197252017653611</v>
      </c>
      <c r="K2542" s="2">
        <f t="shared" si="390"/>
        <v>19.904839534949858</v>
      </c>
      <c r="L2542" s="2">
        <f t="shared" si="391"/>
        <v>15.3677237312111</v>
      </c>
    </row>
    <row r="2543" spans="1:12" hidden="1" x14ac:dyDescent="0.3">
      <c r="A2543" s="74">
        <v>45457</v>
      </c>
      <c r="B2543" s="78">
        <v>12.66</v>
      </c>
      <c r="C2543" s="80" t="s">
        <v>38</v>
      </c>
      <c r="D2543" s="78">
        <v>13.156666666666656</v>
      </c>
      <c r="E2543" s="85" t="s">
        <v>68</v>
      </c>
      <c r="F2543" s="78">
        <v>15.69</v>
      </c>
      <c r="G2543" s="80" t="s">
        <v>38</v>
      </c>
      <c r="H2543" s="12">
        <v>30</v>
      </c>
      <c r="I2543" s="1">
        <v>50</v>
      </c>
      <c r="J2543" s="2">
        <f t="shared" si="389"/>
        <v>15.212017857873995</v>
      </c>
      <c r="K2543" s="2">
        <f t="shared" si="390"/>
        <v>19.907769410069935</v>
      </c>
      <c r="L2543" s="2">
        <f t="shared" si="391"/>
        <v>15.385308000874023</v>
      </c>
    </row>
    <row r="2544" spans="1:12" hidden="1" x14ac:dyDescent="0.3">
      <c r="A2544" s="74">
        <v>45458</v>
      </c>
      <c r="B2544" s="78">
        <v>8.5399999999999991</v>
      </c>
      <c r="C2544" s="80" t="s">
        <v>38</v>
      </c>
      <c r="D2544" s="78">
        <v>3.22</v>
      </c>
      <c r="E2544" s="85" t="s">
        <v>38</v>
      </c>
      <c r="F2544" s="78">
        <v>8.15</v>
      </c>
      <c r="G2544" s="80" t="s">
        <v>38</v>
      </c>
      <c r="H2544" s="12">
        <v>30</v>
      </c>
      <c r="I2544" s="1">
        <v>50</v>
      </c>
      <c r="J2544" s="2">
        <f t="shared" si="389"/>
        <v>15.215984800022754</v>
      </c>
      <c r="K2544" s="2">
        <f t="shared" si="390"/>
        <v>19.859816049696171</v>
      </c>
      <c r="L2544" s="2">
        <f t="shared" si="391"/>
        <v>15.384015866042558</v>
      </c>
    </row>
    <row r="2545" spans="1:12" hidden="1" x14ac:dyDescent="0.3">
      <c r="A2545" s="74">
        <v>45459</v>
      </c>
      <c r="B2545" s="78">
        <v>5.39</v>
      </c>
      <c r="C2545" s="80"/>
      <c r="D2545" s="78">
        <v>5.03</v>
      </c>
      <c r="E2545" s="85" t="s">
        <v>38</v>
      </c>
      <c r="F2545" s="78" t="s">
        <v>33</v>
      </c>
      <c r="G2545" s="80" t="s">
        <v>139</v>
      </c>
      <c r="H2545" s="12">
        <v>30</v>
      </c>
      <c r="I2545" s="1">
        <v>50</v>
      </c>
      <c r="J2545" s="2">
        <f t="shared" si="389"/>
        <v>15.210750640243141</v>
      </c>
      <c r="K2545" s="2">
        <f t="shared" si="390"/>
        <v>19.817323740098189</v>
      </c>
      <c r="L2545" s="2">
        <f t="shared" si="391"/>
        <v>15.396534220594789</v>
      </c>
    </row>
    <row r="2546" spans="1:12" hidden="1" x14ac:dyDescent="0.3">
      <c r="A2546" s="74">
        <v>45460</v>
      </c>
      <c r="B2546" s="78">
        <v>6.01</v>
      </c>
      <c r="C2546" s="80" t="s">
        <v>38</v>
      </c>
      <c r="D2546" s="78">
        <v>8.1</v>
      </c>
      <c r="E2546" s="85" t="s">
        <v>38</v>
      </c>
      <c r="F2546" s="78" t="s">
        <v>33</v>
      </c>
      <c r="G2546" s="80" t="s">
        <v>139</v>
      </c>
      <c r="H2546" s="12">
        <v>30</v>
      </c>
      <c r="I2546" s="1">
        <v>50</v>
      </c>
      <c r="J2546" s="2">
        <f t="shared" si="389"/>
        <v>15.192568822061325</v>
      </c>
      <c r="K2546" s="2">
        <f t="shared" si="390"/>
        <v>19.792595946401914</v>
      </c>
      <c r="L2546" s="2">
        <f t="shared" si="391"/>
        <v>15.389462283364832</v>
      </c>
    </row>
    <row r="2547" spans="1:12" hidden="1" x14ac:dyDescent="0.3">
      <c r="A2547" s="74">
        <v>45461</v>
      </c>
      <c r="B2547" s="78">
        <v>6.09</v>
      </c>
      <c r="C2547" s="80" t="s">
        <v>38</v>
      </c>
      <c r="D2547" s="78">
        <v>8.64</v>
      </c>
      <c r="E2547" s="85" t="s">
        <v>38</v>
      </c>
      <c r="F2547" s="78">
        <v>8.6804347826087014</v>
      </c>
      <c r="G2547" s="80" t="s">
        <v>42</v>
      </c>
      <c r="H2547" s="12">
        <v>30</v>
      </c>
      <c r="I2547" s="1">
        <v>50</v>
      </c>
      <c r="J2547" s="2">
        <f t="shared" si="389"/>
        <v>15.19182502040843</v>
      </c>
      <c r="K2547" s="2">
        <f t="shared" si="390"/>
        <v>19.78563319568558</v>
      </c>
      <c r="L2547" s="2">
        <f t="shared" si="391"/>
        <v>15.395621703654689</v>
      </c>
    </row>
    <row r="2548" spans="1:12" hidden="1" x14ac:dyDescent="0.3">
      <c r="A2548" s="74">
        <v>45462</v>
      </c>
      <c r="B2548" s="78">
        <v>7.21</v>
      </c>
      <c r="C2548" s="80" t="s">
        <v>38</v>
      </c>
      <c r="D2548" s="78">
        <v>18.43</v>
      </c>
      <c r="E2548" s="85" t="s">
        <v>38</v>
      </c>
      <c r="F2548" s="78">
        <v>8</v>
      </c>
      <c r="G2548" s="80" t="s">
        <v>38</v>
      </c>
      <c r="H2548" s="12">
        <v>30</v>
      </c>
      <c r="I2548" s="1">
        <v>50</v>
      </c>
      <c r="J2548" s="2">
        <f t="shared" si="389"/>
        <v>15.189869097543419</v>
      </c>
      <c r="K2548" s="2">
        <f t="shared" si="390"/>
        <v>19.805203396258651</v>
      </c>
      <c r="L2548" s="2">
        <f t="shared" si="391"/>
        <v>15.383587805349604</v>
      </c>
    </row>
    <row r="2549" spans="1:12" hidden="1" x14ac:dyDescent="0.3">
      <c r="A2549" s="74">
        <v>45463</v>
      </c>
      <c r="B2549" s="78">
        <v>9.2100000000000009</v>
      </c>
      <c r="C2549" s="80" t="s">
        <v>38</v>
      </c>
      <c r="D2549" s="78">
        <v>27</v>
      </c>
      <c r="E2549" s="85" t="s">
        <v>38</v>
      </c>
      <c r="F2549" s="78">
        <v>10.98</v>
      </c>
      <c r="G2549" s="80" t="s">
        <v>38</v>
      </c>
      <c r="H2549" s="12">
        <v>30</v>
      </c>
      <c r="I2549" s="1">
        <v>50</v>
      </c>
      <c r="J2549" s="2">
        <f t="shared" si="389"/>
        <v>15.182486177433226</v>
      </c>
      <c r="K2549" s="2">
        <f t="shared" si="390"/>
        <v>19.836521447834581</v>
      </c>
      <c r="L2549" s="2">
        <f t="shared" si="391"/>
        <v>15.376525658456945</v>
      </c>
    </row>
    <row r="2550" spans="1:12" hidden="1" x14ac:dyDescent="0.3">
      <c r="A2550" s="74">
        <v>45464</v>
      </c>
      <c r="B2550" s="78">
        <v>8.67</v>
      </c>
      <c r="C2550" s="80" t="s">
        <v>38</v>
      </c>
      <c r="D2550" s="78">
        <v>11.65</v>
      </c>
      <c r="E2550" s="85" t="s">
        <v>38</v>
      </c>
      <c r="F2550" s="78">
        <v>11.81</v>
      </c>
      <c r="G2550" s="80" t="s">
        <v>38</v>
      </c>
      <c r="H2550" s="12">
        <v>30</v>
      </c>
      <c r="I2550" s="1">
        <v>50</v>
      </c>
      <c r="J2550" s="2">
        <f t="shared" si="389"/>
        <v>15.153422816551686</v>
      </c>
      <c r="K2550" s="2">
        <f t="shared" si="390"/>
        <v>19.785919728636873</v>
      </c>
      <c r="L2550" s="2">
        <f t="shared" si="391"/>
        <v>15.344661251677286</v>
      </c>
    </row>
    <row r="2551" spans="1:12" hidden="1" x14ac:dyDescent="0.3">
      <c r="A2551" s="74">
        <v>45465</v>
      </c>
      <c r="B2551" s="78">
        <v>7.5</v>
      </c>
      <c r="C2551" s="80" t="s">
        <v>38</v>
      </c>
      <c r="D2551" s="78">
        <v>6.6</v>
      </c>
      <c r="E2551" s="85" t="s">
        <v>38</v>
      </c>
      <c r="F2551" s="78">
        <v>8.8800000000000008</v>
      </c>
      <c r="G2551" s="80" t="s">
        <v>38</v>
      </c>
      <c r="H2551" s="12">
        <v>30</v>
      </c>
      <c r="I2551" s="1">
        <v>50</v>
      </c>
      <c r="J2551" s="2">
        <f t="shared" si="389"/>
        <v>15.148301245106005</v>
      </c>
      <c r="K2551" s="2">
        <f t="shared" si="390"/>
        <v>19.765346662734299</v>
      </c>
      <c r="L2551" s="2">
        <f t="shared" si="391"/>
        <v>15.340141477665988</v>
      </c>
    </row>
    <row r="2552" spans="1:12" hidden="1" x14ac:dyDescent="0.3">
      <c r="A2552" s="74">
        <v>45466</v>
      </c>
      <c r="B2552" s="78">
        <v>8.68</v>
      </c>
      <c r="C2552" s="80" t="s">
        <v>38</v>
      </c>
      <c r="D2552" s="78">
        <v>6.43</v>
      </c>
      <c r="E2552" s="85" t="s">
        <v>38</v>
      </c>
      <c r="F2552" s="78">
        <v>7.16</v>
      </c>
      <c r="G2552" s="80" t="s">
        <v>38</v>
      </c>
      <c r="H2552" s="12">
        <v>30</v>
      </c>
      <c r="I2552" s="1">
        <v>50</v>
      </c>
      <c r="J2552" s="2">
        <f t="shared" si="389"/>
        <v>15.161248903508207</v>
      </c>
      <c r="K2552" s="2">
        <f t="shared" si="390"/>
        <v>19.765719155570974</v>
      </c>
      <c r="L2552" s="2">
        <f t="shared" si="391"/>
        <v>15.348022833598188</v>
      </c>
    </row>
    <row r="2553" spans="1:12" hidden="1" x14ac:dyDescent="0.3">
      <c r="A2553" s="74">
        <v>45467</v>
      </c>
      <c r="B2553" s="78">
        <v>7.04</v>
      </c>
      <c r="C2553" s="80" t="s">
        <v>38</v>
      </c>
      <c r="D2553" s="78">
        <v>8.43</v>
      </c>
      <c r="E2553" s="85" t="s">
        <v>38</v>
      </c>
      <c r="F2553" s="78">
        <v>9.02</v>
      </c>
      <c r="G2553" s="80" t="s">
        <v>38</v>
      </c>
      <c r="H2553" s="12">
        <v>30</v>
      </c>
      <c r="I2553" s="1">
        <v>50</v>
      </c>
      <c r="J2553" s="2">
        <f t="shared" si="389"/>
        <v>15.164692429679008</v>
      </c>
      <c r="K2553" s="2">
        <f t="shared" si="390"/>
        <v>19.763684771616823</v>
      </c>
      <c r="L2553" s="2">
        <f t="shared" si="391"/>
        <v>15.34124317258124</v>
      </c>
    </row>
    <row r="2554" spans="1:12" hidden="1" x14ac:dyDescent="0.3">
      <c r="A2554" s="74">
        <v>45468</v>
      </c>
      <c r="B2554" s="78">
        <v>8.39</v>
      </c>
      <c r="C2554" s="80" t="s">
        <v>38</v>
      </c>
      <c r="D2554" s="78">
        <v>10.66</v>
      </c>
      <c r="E2554" s="85" t="s">
        <v>38</v>
      </c>
      <c r="F2554" s="78">
        <v>9.51</v>
      </c>
      <c r="G2554" s="80" t="s">
        <v>38</v>
      </c>
      <c r="H2554" s="12">
        <v>30</v>
      </c>
      <c r="I2554" s="1">
        <v>50</v>
      </c>
      <c r="J2554" s="2">
        <f t="shared" si="389"/>
        <v>15.167832925546776</v>
      </c>
      <c r="K2554" s="2">
        <f t="shared" si="390"/>
        <v>19.765575889095331</v>
      </c>
      <c r="L2554" s="2">
        <f t="shared" si="391"/>
        <v>15.335847692355252</v>
      </c>
    </row>
    <row r="2555" spans="1:12" hidden="1" x14ac:dyDescent="0.3">
      <c r="A2555" s="74">
        <v>45469</v>
      </c>
      <c r="B2555" s="78">
        <v>11.9</v>
      </c>
      <c r="C2555" s="80" t="s">
        <v>38</v>
      </c>
      <c r="D2555" s="78">
        <v>23.28</v>
      </c>
      <c r="E2555" s="85" t="s">
        <v>38</v>
      </c>
      <c r="F2555" s="78">
        <v>13.25</v>
      </c>
      <c r="G2555" s="80" t="s">
        <v>38</v>
      </c>
      <c r="H2555" s="12">
        <v>30</v>
      </c>
      <c r="I2555" s="1">
        <v>50</v>
      </c>
      <c r="J2555" s="2">
        <f t="shared" si="389"/>
        <v>15.177832925546774</v>
      </c>
      <c r="K2555" s="2">
        <f t="shared" si="390"/>
        <v>19.797037207146907</v>
      </c>
      <c r="L2555" s="2">
        <f t="shared" si="391"/>
        <v>15.339943737552995</v>
      </c>
    </row>
    <row r="2556" spans="1:12" hidden="1" x14ac:dyDescent="0.3">
      <c r="A2556" s="74">
        <v>45470</v>
      </c>
      <c r="B2556" s="78">
        <v>10.43</v>
      </c>
      <c r="C2556" s="80" t="s">
        <v>38</v>
      </c>
      <c r="D2556" s="78">
        <v>16.399999999999999</v>
      </c>
      <c r="E2556" s="85" t="s">
        <v>38</v>
      </c>
      <c r="F2556" s="78">
        <v>10.56</v>
      </c>
      <c r="G2556" s="80" t="s">
        <v>38</v>
      </c>
      <c r="H2556" s="12">
        <v>30</v>
      </c>
      <c r="I2556" s="1">
        <v>50</v>
      </c>
      <c r="J2556" s="2">
        <f t="shared" si="389"/>
        <v>15.181248903508211</v>
      </c>
      <c r="K2556" s="2">
        <f t="shared" si="390"/>
        <v>19.808355258722838</v>
      </c>
      <c r="L2556" s="2">
        <f t="shared" si="391"/>
        <v>15.338079330773333</v>
      </c>
    </row>
    <row r="2557" spans="1:12" hidden="1" x14ac:dyDescent="0.3">
      <c r="A2557" s="74">
        <v>45471</v>
      </c>
      <c r="B2557" s="78">
        <v>8.15</v>
      </c>
      <c r="C2557" s="80" t="s">
        <v>38</v>
      </c>
      <c r="D2557" s="78">
        <v>10.199999999999999</v>
      </c>
      <c r="E2557" s="85" t="s">
        <v>38</v>
      </c>
      <c r="F2557" s="78">
        <v>9.36</v>
      </c>
      <c r="G2557" s="80" t="s">
        <v>38</v>
      </c>
      <c r="H2557" s="12">
        <v>30</v>
      </c>
      <c r="I2557" s="1">
        <v>50</v>
      </c>
      <c r="J2557" s="2">
        <f t="shared" si="389"/>
        <v>15.193039537117025</v>
      </c>
      <c r="K2557" s="2">
        <f t="shared" si="390"/>
        <v>19.8190142845108</v>
      </c>
      <c r="L2557" s="2">
        <f t="shared" si="391"/>
        <v>15.349463511564295</v>
      </c>
    </row>
    <row r="2558" spans="1:12" hidden="1" x14ac:dyDescent="0.3">
      <c r="A2558" s="74">
        <v>45472</v>
      </c>
      <c r="B2558" s="78">
        <v>11.17</v>
      </c>
      <c r="C2558" s="80" t="s">
        <v>38</v>
      </c>
      <c r="D2558" s="78">
        <v>12.75</v>
      </c>
      <c r="E2558" s="85" t="s">
        <v>38</v>
      </c>
      <c r="F2558" s="78">
        <v>13.44</v>
      </c>
      <c r="G2558" s="80" t="s">
        <v>38</v>
      </c>
      <c r="H2558" s="12">
        <v>30</v>
      </c>
      <c r="I2558" s="1">
        <v>50</v>
      </c>
      <c r="J2558" s="2">
        <f t="shared" si="389"/>
        <v>15.208989950340166</v>
      </c>
      <c r="K2558" s="2">
        <f t="shared" si="390"/>
        <v>19.831020015169827</v>
      </c>
      <c r="L2558" s="2">
        <f t="shared" si="391"/>
        <v>15.369915488965422</v>
      </c>
    </row>
    <row r="2559" spans="1:12" hidden="1" x14ac:dyDescent="0.3">
      <c r="A2559" s="74">
        <v>45473</v>
      </c>
      <c r="B2559" s="78">
        <v>7.32</v>
      </c>
      <c r="C2559" s="80" t="s">
        <v>38</v>
      </c>
      <c r="D2559" s="78">
        <v>7.63</v>
      </c>
      <c r="E2559" s="85" t="s">
        <v>38</v>
      </c>
      <c r="F2559" s="78">
        <v>7.02</v>
      </c>
      <c r="G2559" s="80" t="s">
        <v>38</v>
      </c>
      <c r="H2559" s="12">
        <v>30</v>
      </c>
      <c r="I2559" s="1">
        <v>50</v>
      </c>
      <c r="J2559" s="2">
        <f t="shared" si="389"/>
        <v>15.217226864940717</v>
      </c>
      <c r="K2559" s="2">
        <f t="shared" si="390"/>
        <v>19.832166146974984</v>
      </c>
      <c r="L2559" s="2">
        <f t="shared" si="391"/>
        <v>15.376638652807234</v>
      </c>
    </row>
    <row r="2560" spans="1:12" hidden="1" x14ac:dyDescent="0.3">
      <c r="A2560" s="74">
        <v>45474</v>
      </c>
      <c r="B2560" s="78">
        <v>8.31</v>
      </c>
      <c r="C2560" s="80" t="s">
        <v>38</v>
      </c>
      <c r="D2560" s="78">
        <v>7.9</v>
      </c>
      <c r="E2560" s="85" t="s">
        <v>38</v>
      </c>
      <c r="F2560" s="78">
        <v>9.2799999999999994</v>
      </c>
      <c r="G2560" s="80" t="s">
        <v>38</v>
      </c>
      <c r="H2560" s="12">
        <v>30</v>
      </c>
      <c r="I2560" s="1">
        <v>50</v>
      </c>
      <c r="J2560" s="2">
        <f t="shared" ref="J2560:J2590" si="392">AVERAGE(B2196:B2560)</f>
        <v>15.214169013701046</v>
      </c>
      <c r="K2560" s="2">
        <f t="shared" ref="K2560:K2590" si="393">AVERAGE(D2196:D2560)</f>
        <v>19.819243510871832</v>
      </c>
      <c r="L2560" s="2">
        <f t="shared" ref="L2560:L2590" si="394">AVERAGE(F2196:F2560)</f>
        <v>15.371497409869379</v>
      </c>
    </row>
    <row r="2561" spans="1:12" hidden="1" x14ac:dyDescent="0.3">
      <c r="A2561" s="74">
        <v>45475</v>
      </c>
      <c r="B2561" s="78">
        <v>7.61</v>
      </c>
      <c r="C2561" s="80" t="s">
        <v>38</v>
      </c>
      <c r="D2561" s="78">
        <v>7.15</v>
      </c>
      <c r="E2561" s="85" t="s">
        <v>38</v>
      </c>
      <c r="F2561" s="78">
        <v>7.93</v>
      </c>
      <c r="G2561" s="80" t="s">
        <v>38</v>
      </c>
      <c r="H2561" s="12">
        <v>30</v>
      </c>
      <c r="I2561" s="1">
        <v>50</v>
      </c>
      <c r="J2561" s="2">
        <f t="shared" si="392"/>
        <v>15.197352084074199</v>
      </c>
      <c r="K2561" s="2">
        <f t="shared" si="393"/>
        <v>19.793806207010459</v>
      </c>
      <c r="L2561" s="2">
        <f t="shared" si="394"/>
        <v>15.360413794050169</v>
      </c>
    </row>
    <row r="2562" spans="1:12" hidden="1" x14ac:dyDescent="0.3">
      <c r="A2562" s="74">
        <v>45476</v>
      </c>
      <c r="B2562" s="78">
        <v>8.939523809523811</v>
      </c>
      <c r="C2562" s="85" t="s">
        <v>68</v>
      </c>
      <c r="D2562" s="78">
        <v>8.962380952380963</v>
      </c>
      <c r="E2562" s="85" t="s">
        <v>68</v>
      </c>
      <c r="F2562" s="78">
        <v>5.1931818181818183</v>
      </c>
      <c r="G2562" s="85" t="s">
        <v>107</v>
      </c>
      <c r="H2562" s="12">
        <v>30</v>
      </c>
      <c r="I2562" s="1">
        <v>50</v>
      </c>
      <c r="J2562" s="2">
        <f t="shared" si="392"/>
        <v>15.191483003659664</v>
      </c>
      <c r="K2562" s="2">
        <f t="shared" si="393"/>
        <v>19.789887527790924</v>
      </c>
      <c r="L2562" s="2">
        <f t="shared" si="394"/>
        <v>15.359970804835992</v>
      </c>
    </row>
    <row r="2563" spans="1:12" hidden="1" x14ac:dyDescent="0.3">
      <c r="A2563" s="74">
        <v>45477</v>
      </c>
      <c r="B2563" s="78">
        <v>12.22</v>
      </c>
      <c r="C2563" s="80" t="s">
        <v>38</v>
      </c>
      <c r="D2563" s="78">
        <v>10.75</v>
      </c>
      <c r="E2563" s="85" t="s">
        <v>38</v>
      </c>
      <c r="F2563" s="78">
        <v>6.83</v>
      </c>
      <c r="G2563" s="80" t="s">
        <v>38</v>
      </c>
      <c r="H2563" s="12">
        <v>30</v>
      </c>
      <c r="I2563" s="1">
        <v>50</v>
      </c>
      <c r="J2563" s="2">
        <f t="shared" si="392"/>
        <v>15.215119367296028</v>
      </c>
      <c r="K2563" s="2">
        <f t="shared" si="393"/>
        <v>19.798798702576022</v>
      </c>
      <c r="L2563" s="2">
        <f t="shared" si="394"/>
        <v>15.372569674892491</v>
      </c>
    </row>
    <row r="2564" spans="1:12" hidden="1" x14ac:dyDescent="0.3">
      <c r="A2564" s="74">
        <v>45478</v>
      </c>
      <c r="B2564" s="78">
        <v>10.58</v>
      </c>
      <c r="C2564" s="80" t="s">
        <v>38</v>
      </c>
      <c r="D2564" s="78">
        <v>13.21</v>
      </c>
      <c r="E2564" s="85" t="s">
        <v>38</v>
      </c>
      <c r="F2564" s="78">
        <v>8.15</v>
      </c>
      <c r="G2564" s="80" t="s">
        <v>38</v>
      </c>
      <c r="H2564" s="12">
        <v>30</v>
      </c>
      <c r="I2564" s="1">
        <v>50</v>
      </c>
      <c r="J2564" s="2">
        <f t="shared" si="392"/>
        <v>15.237653802557737</v>
      </c>
      <c r="K2564" s="2">
        <f t="shared" si="393"/>
        <v>19.826821625212126</v>
      </c>
      <c r="L2564" s="2">
        <f t="shared" si="394"/>
        <v>15.391693968677799</v>
      </c>
    </row>
    <row r="2565" spans="1:12" hidden="1" x14ac:dyDescent="0.3">
      <c r="A2565" s="74">
        <v>45479</v>
      </c>
      <c r="B2565" s="78">
        <v>7.91</v>
      </c>
      <c r="C2565" s="80" t="s">
        <v>38</v>
      </c>
      <c r="D2565" s="78">
        <v>7.79</v>
      </c>
      <c r="E2565" s="85" t="s">
        <v>38</v>
      </c>
      <c r="F2565" s="78">
        <v>6.12</v>
      </c>
      <c r="G2565" s="80" t="s">
        <v>38</v>
      </c>
      <c r="H2565" s="12">
        <v>30</v>
      </c>
      <c r="I2565" s="1">
        <v>50</v>
      </c>
      <c r="J2565" s="2">
        <f t="shared" si="392"/>
        <v>15.249031213026054</v>
      </c>
      <c r="K2565" s="2">
        <f t="shared" si="393"/>
        <v>19.836105292833899</v>
      </c>
      <c r="L2565" s="2">
        <f t="shared" si="394"/>
        <v>15.399744816135428</v>
      </c>
    </row>
    <row r="2566" spans="1:12" hidden="1" x14ac:dyDescent="0.3">
      <c r="A2566" s="74">
        <v>45480</v>
      </c>
      <c r="B2566" s="78">
        <v>7.87</v>
      </c>
      <c r="C2566" s="80" t="s">
        <v>38</v>
      </c>
      <c r="D2566" s="78">
        <v>6.88</v>
      </c>
      <c r="E2566" s="85" t="s">
        <v>38</v>
      </c>
      <c r="F2566" s="78">
        <v>5.3</v>
      </c>
      <c r="G2566" s="80" t="s">
        <v>38</v>
      </c>
      <c r="H2566" s="12">
        <v>30</v>
      </c>
      <c r="I2566" s="1">
        <v>50</v>
      </c>
      <c r="J2566" s="2">
        <f t="shared" si="392"/>
        <v>15.258535345257462</v>
      </c>
      <c r="K2566" s="2">
        <f t="shared" si="393"/>
        <v>19.839572341544503</v>
      </c>
      <c r="L2566" s="2">
        <f t="shared" si="394"/>
        <v>15.402371934779497</v>
      </c>
    </row>
    <row r="2567" spans="1:12" hidden="1" x14ac:dyDescent="0.3">
      <c r="A2567" s="74">
        <v>45481</v>
      </c>
      <c r="B2567" s="78">
        <v>7.09</v>
      </c>
      <c r="C2567" s="80" t="s">
        <v>38</v>
      </c>
      <c r="D2567" s="78">
        <v>6.95</v>
      </c>
      <c r="E2567" s="85" t="s">
        <v>38</v>
      </c>
      <c r="F2567" s="78">
        <v>5.48</v>
      </c>
      <c r="G2567" s="80" t="s">
        <v>38</v>
      </c>
      <c r="H2567" s="12">
        <v>30</v>
      </c>
      <c r="I2567" s="1">
        <v>50</v>
      </c>
      <c r="J2567" s="2">
        <f t="shared" si="392"/>
        <v>15.248149670326333</v>
      </c>
      <c r="K2567" s="2">
        <f t="shared" si="393"/>
        <v>19.822208444696365</v>
      </c>
      <c r="L2567" s="2">
        <f t="shared" si="394"/>
        <v>15.386241991276668</v>
      </c>
    </row>
    <row r="2568" spans="1:12" hidden="1" x14ac:dyDescent="0.3">
      <c r="A2568" s="74">
        <v>45482</v>
      </c>
      <c r="B2568" s="78">
        <v>6.21</v>
      </c>
      <c r="C2568" s="80" t="s">
        <v>38</v>
      </c>
      <c r="D2568" s="78">
        <v>9.0500000000000007</v>
      </c>
      <c r="E2568" s="85" t="s">
        <v>38</v>
      </c>
      <c r="F2568" s="78">
        <v>5.33</v>
      </c>
      <c r="G2568" s="80" t="s">
        <v>38</v>
      </c>
      <c r="H2568" s="12">
        <v>30</v>
      </c>
      <c r="I2568" s="1">
        <v>50</v>
      </c>
      <c r="J2568" s="2">
        <f t="shared" si="392"/>
        <v>15.248452700629363</v>
      </c>
      <c r="K2568" s="2">
        <f t="shared" si="393"/>
        <v>19.8180823701978</v>
      </c>
      <c r="L2568" s="2">
        <f t="shared" si="394"/>
        <v>15.384490578847291</v>
      </c>
    </row>
    <row r="2569" spans="1:12" hidden="1" x14ac:dyDescent="0.3">
      <c r="A2569" s="74">
        <v>45483</v>
      </c>
      <c r="B2569" s="78">
        <v>4.55</v>
      </c>
      <c r="C2569" s="80" t="s">
        <v>38</v>
      </c>
      <c r="D2569" s="78">
        <v>9.44</v>
      </c>
      <c r="E2569" s="85" t="s">
        <v>38</v>
      </c>
      <c r="F2569" s="78">
        <v>4.8099999999999996</v>
      </c>
      <c r="G2569" s="80" t="s">
        <v>38</v>
      </c>
      <c r="H2569" s="12">
        <v>30</v>
      </c>
      <c r="I2569" s="1">
        <v>50</v>
      </c>
      <c r="J2569" s="2">
        <f t="shared" si="392"/>
        <v>15.237543609720271</v>
      </c>
      <c r="K2569" s="2">
        <f t="shared" si="393"/>
        <v>19.811749991974303</v>
      </c>
      <c r="L2569" s="2">
        <f t="shared" si="394"/>
        <v>15.373953855683448</v>
      </c>
    </row>
    <row r="2570" spans="1:12" hidden="1" x14ac:dyDescent="0.3">
      <c r="A2570" s="74">
        <v>45484</v>
      </c>
      <c r="B2570" s="78">
        <v>5.49</v>
      </c>
      <c r="C2570" s="80" t="s">
        <v>38</v>
      </c>
      <c r="D2570" s="78">
        <v>8.1999999999999993</v>
      </c>
      <c r="E2570" s="85" t="s">
        <v>38</v>
      </c>
      <c r="F2570" s="78">
        <v>5.4</v>
      </c>
      <c r="G2570" s="80" t="s">
        <v>38</v>
      </c>
      <c r="H2570" s="12">
        <v>30</v>
      </c>
      <c r="I2570" s="1">
        <v>50</v>
      </c>
      <c r="J2570" s="2">
        <f t="shared" si="392"/>
        <v>15.214513306689966</v>
      </c>
      <c r="K2570" s="2">
        <f t="shared" si="393"/>
        <v>19.78157807220353</v>
      </c>
      <c r="L2570" s="2">
        <f t="shared" si="394"/>
        <v>15.35355837545746</v>
      </c>
    </row>
    <row r="2571" spans="1:12" hidden="1" x14ac:dyDescent="0.3">
      <c r="A2571" s="74">
        <v>45485</v>
      </c>
      <c r="B2571" s="78">
        <v>5.17</v>
      </c>
      <c r="C2571" s="80" t="s">
        <v>38</v>
      </c>
      <c r="D2571" s="78">
        <v>11.93</v>
      </c>
      <c r="E2571" s="85" t="s">
        <v>38</v>
      </c>
      <c r="F2571" s="78">
        <v>6.28</v>
      </c>
      <c r="G2571" s="80" t="s">
        <v>38</v>
      </c>
      <c r="H2571" s="12">
        <v>30</v>
      </c>
      <c r="I2571" s="1">
        <v>50</v>
      </c>
      <c r="J2571" s="2">
        <f t="shared" si="392"/>
        <v>15.201951323218895</v>
      </c>
      <c r="K2571" s="2">
        <f t="shared" si="393"/>
        <v>19.758340249853958</v>
      </c>
      <c r="L2571" s="2">
        <f t="shared" si="394"/>
        <v>15.32816289523147</v>
      </c>
    </row>
    <row r="2572" spans="1:12" hidden="1" x14ac:dyDescent="0.3">
      <c r="A2572" s="74">
        <v>45486</v>
      </c>
      <c r="B2572" s="78">
        <v>6.16</v>
      </c>
      <c r="C2572" s="80" t="s">
        <v>38</v>
      </c>
      <c r="D2572" s="78">
        <v>11.8</v>
      </c>
      <c r="E2572" s="85" t="s">
        <v>38</v>
      </c>
      <c r="F2572" s="78">
        <v>9.2899999999999991</v>
      </c>
      <c r="G2572" s="80" t="s">
        <v>38</v>
      </c>
      <c r="H2572" s="12">
        <v>30</v>
      </c>
      <c r="I2572" s="1">
        <v>50</v>
      </c>
      <c r="J2572" s="2">
        <f t="shared" si="392"/>
        <v>15.188452700629362</v>
      </c>
      <c r="K2572" s="2">
        <f t="shared" si="393"/>
        <v>19.711205579366851</v>
      </c>
      <c r="L2572" s="2">
        <f t="shared" si="394"/>
        <v>15.323445381107176</v>
      </c>
    </row>
    <row r="2573" spans="1:12" hidden="1" x14ac:dyDescent="0.3">
      <c r="A2573" s="74">
        <v>45487</v>
      </c>
      <c r="B2573" s="78">
        <v>5.48</v>
      </c>
      <c r="C2573" s="80" t="s">
        <v>38</v>
      </c>
      <c r="D2573" s="78">
        <v>14.9</v>
      </c>
      <c r="E2573" s="85" t="s">
        <v>38</v>
      </c>
      <c r="F2573" s="78">
        <v>4.7699999999999996</v>
      </c>
      <c r="G2573" s="80" t="s">
        <v>38</v>
      </c>
      <c r="H2573" s="12">
        <v>30</v>
      </c>
      <c r="I2573" s="1">
        <v>50</v>
      </c>
      <c r="J2573" s="2">
        <f t="shared" si="392"/>
        <v>15.17616619925195</v>
      </c>
      <c r="K2573" s="2">
        <f t="shared" si="393"/>
        <v>19.713927642404101</v>
      </c>
      <c r="L2573" s="2">
        <f t="shared" si="394"/>
        <v>15.305507527999833</v>
      </c>
    </row>
    <row r="2574" spans="1:12" hidden="1" x14ac:dyDescent="0.3">
      <c r="A2574" s="74">
        <v>45488</v>
      </c>
      <c r="B2574" s="78">
        <v>4.42</v>
      </c>
      <c r="C2574" s="80" t="s">
        <v>38</v>
      </c>
      <c r="D2574" s="78">
        <v>16.34</v>
      </c>
      <c r="E2574" s="85" t="s">
        <v>38</v>
      </c>
      <c r="F2574" s="78">
        <v>5.16</v>
      </c>
      <c r="G2574" s="80" t="s">
        <v>38</v>
      </c>
      <c r="H2574" s="12">
        <v>30</v>
      </c>
      <c r="I2574" s="1">
        <v>50</v>
      </c>
      <c r="J2574" s="2">
        <f t="shared" si="392"/>
        <v>15.146221295670683</v>
      </c>
      <c r="K2574" s="2">
        <f t="shared" si="393"/>
        <v>19.713211310025876</v>
      </c>
      <c r="L2574" s="2">
        <f t="shared" si="394"/>
        <v>15.269914307660851</v>
      </c>
    </row>
    <row r="2575" spans="1:12" hidden="1" x14ac:dyDescent="0.3">
      <c r="A2575" s="74">
        <v>45489</v>
      </c>
      <c r="B2575" s="78">
        <v>5.25</v>
      </c>
      <c r="C2575" s="80" t="s">
        <v>38</v>
      </c>
      <c r="D2575" s="78">
        <v>13.48</v>
      </c>
      <c r="E2575" s="85" t="s">
        <v>38</v>
      </c>
      <c r="F2575" s="78">
        <v>4.6900000000000004</v>
      </c>
      <c r="G2575" s="80" t="s">
        <v>38</v>
      </c>
      <c r="H2575" s="12">
        <v>30</v>
      </c>
      <c r="I2575" s="1">
        <v>50</v>
      </c>
      <c r="J2575" s="2">
        <f t="shared" si="392"/>
        <v>15.127571157929637</v>
      </c>
      <c r="K2575" s="2">
        <f t="shared" si="393"/>
        <v>19.701234232661978</v>
      </c>
      <c r="L2575" s="2">
        <f t="shared" si="394"/>
        <v>15.244773064722997</v>
      </c>
    </row>
    <row r="2576" spans="1:12" hidden="1" x14ac:dyDescent="0.3">
      <c r="A2576" s="74">
        <v>45490</v>
      </c>
      <c r="B2576" s="78">
        <v>4.59</v>
      </c>
      <c r="C2576" s="80" t="s">
        <v>38</v>
      </c>
      <c r="D2576" s="78">
        <v>9.01</v>
      </c>
      <c r="E2576" s="85" t="s">
        <v>38</v>
      </c>
      <c r="F2576" s="78">
        <v>5.01</v>
      </c>
      <c r="G2576" s="80" t="s">
        <v>38</v>
      </c>
      <c r="H2576" s="12">
        <v>30</v>
      </c>
      <c r="I2576" s="1">
        <v>50</v>
      </c>
      <c r="J2576" s="2">
        <f t="shared" si="392"/>
        <v>15.111124876937902</v>
      </c>
      <c r="K2576" s="2">
        <f t="shared" si="393"/>
        <v>19.660517900283757</v>
      </c>
      <c r="L2576" s="2">
        <f t="shared" si="394"/>
        <v>15.213501878282319</v>
      </c>
    </row>
    <row r="2577" spans="1:12" hidden="1" x14ac:dyDescent="0.3">
      <c r="A2577" s="74">
        <v>45491</v>
      </c>
      <c r="B2577" s="78">
        <v>7.23</v>
      </c>
      <c r="C2577" s="80" t="s">
        <v>38</v>
      </c>
      <c r="D2577" s="78">
        <v>11.48</v>
      </c>
      <c r="E2577" s="85" t="s">
        <v>38</v>
      </c>
      <c r="F2577" s="78">
        <v>7.34</v>
      </c>
      <c r="G2577" s="80" t="s">
        <v>38</v>
      </c>
      <c r="H2577" s="12">
        <v>30</v>
      </c>
      <c r="I2577" s="1">
        <v>50</v>
      </c>
      <c r="J2577" s="2">
        <f t="shared" si="392"/>
        <v>15.084513306689967</v>
      </c>
      <c r="K2577" s="2">
        <f t="shared" si="393"/>
        <v>19.659744261315275</v>
      </c>
      <c r="L2577" s="2">
        <f t="shared" si="394"/>
        <v>15.201524477152374</v>
      </c>
    </row>
    <row r="2578" spans="1:12" hidden="1" x14ac:dyDescent="0.3">
      <c r="A2578" s="74">
        <v>45492</v>
      </c>
      <c r="B2578" s="78">
        <v>5.9</v>
      </c>
      <c r="C2578" s="80" t="s">
        <v>38</v>
      </c>
      <c r="D2578" s="78">
        <v>14.42</v>
      </c>
      <c r="E2578" s="85" t="s">
        <v>38</v>
      </c>
      <c r="F2578" s="78">
        <v>5.38</v>
      </c>
      <c r="G2578" s="80" t="s">
        <v>38</v>
      </c>
      <c r="H2578" s="12">
        <v>30</v>
      </c>
      <c r="I2578" s="1">
        <v>50</v>
      </c>
      <c r="J2578" s="2">
        <f t="shared" si="392"/>
        <v>15.07547749401779</v>
      </c>
      <c r="K2578" s="2">
        <f t="shared" si="393"/>
        <v>19.627136811458541</v>
      </c>
      <c r="L2578" s="2">
        <f t="shared" si="394"/>
        <v>15.189179844384014</v>
      </c>
    </row>
    <row r="2579" spans="1:12" hidden="1" x14ac:dyDescent="0.3">
      <c r="A2579" s="74">
        <v>45493</v>
      </c>
      <c r="B2579" s="78">
        <v>11.01</v>
      </c>
      <c r="C2579" s="80" t="s">
        <v>38</v>
      </c>
      <c r="D2579" s="78">
        <v>25.64</v>
      </c>
      <c r="E2579" s="85" t="s">
        <v>38</v>
      </c>
      <c r="F2579" s="78">
        <v>13.72</v>
      </c>
      <c r="G2579" s="80" t="s">
        <v>38</v>
      </c>
      <c r="H2579" s="12">
        <v>30</v>
      </c>
      <c r="I2579" s="1">
        <v>50</v>
      </c>
      <c r="J2579" s="2">
        <f t="shared" si="392"/>
        <v>15.078893471979224</v>
      </c>
      <c r="K2579" s="2">
        <f t="shared" si="393"/>
        <v>19.590288673922728</v>
      </c>
      <c r="L2579" s="2">
        <f t="shared" si="394"/>
        <v>15.19290865794334</v>
      </c>
    </row>
    <row r="2580" spans="1:12" hidden="1" x14ac:dyDescent="0.3">
      <c r="A2580" s="74">
        <v>45494</v>
      </c>
      <c r="B2580" s="78">
        <v>15.56</v>
      </c>
      <c r="C2580" s="80" t="s">
        <v>38</v>
      </c>
      <c r="D2580" s="78">
        <v>18.190000000000001</v>
      </c>
      <c r="E2580" s="85" t="s">
        <v>38</v>
      </c>
      <c r="F2580" s="78">
        <v>16.88</v>
      </c>
      <c r="G2580" s="80" t="s">
        <v>38</v>
      </c>
      <c r="H2580" s="12">
        <v>30</v>
      </c>
      <c r="I2580" s="1">
        <v>50</v>
      </c>
      <c r="J2580" s="2">
        <f t="shared" si="392"/>
        <v>15.087984381070136</v>
      </c>
      <c r="K2580" s="2">
        <f t="shared" si="393"/>
        <v>19.59693623839264</v>
      </c>
      <c r="L2580" s="2">
        <f t="shared" si="394"/>
        <v>15.205733516700398</v>
      </c>
    </row>
    <row r="2581" spans="1:12" hidden="1" x14ac:dyDescent="0.3">
      <c r="A2581" s="74">
        <v>45495</v>
      </c>
      <c r="B2581" s="78">
        <v>9.58</v>
      </c>
      <c r="C2581" s="80" t="s">
        <v>38</v>
      </c>
      <c r="D2581" s="78">
        <v>16.510000000000002</v>
      </c>
      <c r="E2581" s="85" t="s">
        <v>38</v>
      </c>
      <c r="F2581" s="78">
        <v>10.23</v>
      </c>
      <c r="G2581" s="80" t="s">
        <v>38</v>
      </c>
      <c r="H2581" s="12">
        <v>30</v>
      </c>
      <c r="I2581" s="1">
        <v>50</v>
      </c>
      <c r="J2581" s="2">
        <f t="shared" si="392"/>
        <v>15.082860414127985</v>
      </c>
      <c r="K2581" s="2">
        <f t="shared" si="393"/>
        <v>19.60369841604307</v>
      </c>
      <c r="L2581" s="2">
        <f t="shared" si="394"/>
        <v>15.197061200316217</v>
      </c>
    </row>
    <row r="2582" spans="1:12" hidden="1" x14ac:dyDescent="0.3">
      <c r="A2582" s="74">
        <v>45496</v>
      </c>
      <c r="B2582" s="78">
        <v>8.43</v>
      </c>
      <c r="C2582" s="80" t="s">
        <v>38</v>
      </c>
      <c r="D2582" s="78">
        <v>12.36</v>
      </c>
      <c r="E2582" s="85" t="s">
        <v>38</v>
      </c>
      <c r="F2582" s="78">
        <v>8.42</v>
      </c>
      <c r="G2582" s="80" t="s">
        <v>38</v>
      </c>
      <c r="H2582" s="12">
        <v>30</v>
      </c>
      <c r="I2582" s="1">
        <v>50</v>
      </c>
      <c r="J2582" s="2">
        <f t="shared" si="392"/>
        <v>15.07627639208942</v>
      </c>
      <c r="K2582" s="2">
        <f t="shared" si="393"/>
        <v>19.61051790028376</v>
      </c>
      <c r="L2582" s="2">
        <f t="shared" si="394"/>
        <v>15.190987753988534</v>
      </c>
    </row>
    <row r="2583" spans="1:12" hidden="1" x14ac:dyDescent="0.3">
      <c r="A2583" s="74">
        <v>45497</v>
      </c>
      <c r="B2583" s="78">
        <v>8.86</v>
      </c>
      <c r="C2583" s="80" t="s">
        <v>38</v>
      </c>
      <c r="D2583" s="78">
        <v>18.13</v>
      </c>
      <c r="E2583" s="85" t="s">
        <v>38</v>
      </c>
      <c r="F2583" s="78">
        <v>10.28</v>
      </c>
      <c r="G2583" s="80" t="s">
        <v>38</v>
      </c>
      <c r="H2583" s="12">
        <v>30</v>
      </c>
      <c r="I2583" s="1">
        <v>50</v>
      </c>
      <c r="J2583" s="2">
        <f t="shared" si="392"/>
        <v>15.067295675835975</v>
      </c>
      <c r="K2583" s="2">
        <f t="shared" si="393"/>
        <v>19.628454863034477</v>
      </c>
      <c r="L2583" s="2">
        <f t="shared" si="394"/>
        <v>15.186693968677798</v>
      </c>
    </row>
    <row r="2584" spans="1:12" hidden="1" x14ac:dyDescent="0.3">
      <c r="A2584" s="74">
        <v>45498</v>
      </c>
      <c r="B2584" s="78">
        <v>15.75</v>
      </c>
      <c r="C2584" s="80" t="s">
        <v>38</v>
      </c>
      <c r="D2584" s="78">
        <v>31.93</v>
      </c>
      <c r="E2584" s="85" t="s">
        <v>38</v>
      </c>
      <c r="F2584" s="78">
        <v>15.54</v>
      </c>
      <c r="G2584" s="80" t="s">
        <v>38</v>
      </c>
      <c r="H2584" s="12">
        <v>30</v>
      </c>
      <c r="I2584" s="1">
        <v>50</v>
      </c>
      <c r="J2584" s="2">
        <f t="shared" si="392"/>
        <v>15.085780524320825</v>
      </c>
      <c r="K2584" s="2">
        <f t="shared" si="393"/>
        <v>19.643383229796655</v>
      </c>
      <c r="L2584" s="2">
        <f t="shared" si="394"/>
        <v>15.19491430766085</v>
      </c>
    </row>
    <row r="2585" spans="1:12" hidden="1" x14ac:dyDescent="0.3">
      <c r="A2585" s="74">
        <v>45499</v>
      </c>
      <c r="B2585" s="78">
        <v>7.27</v>
      </c>
      <c r="C2585" s="80" t="s">
        <v>38</v>
      </c>
      <c r="D2585" s="78">
        <v>10.42</v>
      </c>
      <c r="E2585" s="85" t="s">
        <v>38</v>
      </c>
      <c r="F2585" s="78">
        <v>7.9</v>
      </c>
      <c r="G2585" s="80" t="s">
        <v>38</v>
      </c>
      <c r="H2585" s="12">
        <v>30</v>
      </c>
      <c r="I2585" s="1">
        <v>50</v>
      </c>
      <c r="J2585" s="2">
        <f t="shared" si="392"/>
        <v>15.084816336993002</v>
      </c>
      <c r="K2585" s="2">
        <f t="shared" si="393"/>
        <v>19.572151138106108</v>
      </c>
      <c r="L2585" s="2">
        <f t="shared" si="394"/>
        <v>15.173388883932034</v>
      </c>
    </row>
    <row r="2586" spans="1:12" hidden="1" x14ac:dyDescent="0.3">
      <c r="A2586" s="74">
        <v>45500</v>
      </c>
      <c r="B2586" s="78">
        <v>6.84</v>
      </c>
      <c r="C2586" s="80" t="s">
        <v>38</v>
      </c>
      <c r="D2586" s="78">
        <v>8.34</v>
      </c>
      <c r="E2586" s="85" t="s">
        <v>38</v>
      </c>
      <c r="F2586" s="78">
        <v>7.14</v>
      </c>
      <c r="G2586" s="80" t="s">
        <v>38</v>
      </c>
      <c r="H2586" s="12">
        <v>30</v>
      </c>
      <c r="I2586" s="1">
        <v>50</v>
      </c>
      <c r="J2586" s="2">
        <f t="shared" si="392"/>
        <v>15.073301185477852</v>
      </c>
      <c r="K2586" s="2">
        <f t="shared" si="393"/>
        <v>19.440976353005823</v>
      </c>
      <c r="L2586" s="2">
        <f t="shared" si="394"/>
        <v>15.153784364158025</v>
      </c>
    </row>
    <row r="2587" spans="1:12" hidden="1" x14ac:dyDescent="0.3">
      <c r="A2587" s="74">
        <v>45501</v>
      </c>
      <c r="B2587" s="78">
        <v>5</v>
      </c>
      <c r="C2587" s="80" t="s">
        <v>38</v>
      </c>
      <c r="D2587" s="78">
        <v>5.35</v>
      </c>
      <c r="E2587" s="85" t="s">
        <v>38</v>
      </c>
      <c r="F2587" s="78">
        <v>4.5999999999999996</v>
      </c>
      <c r="G2587" s="80" t="s">
        <v>38</v>
      </c>
      <c r="H2587" s="12">
        <v>30</v>
      </c>
      <c r="I2587" s="1">
        <v>50</v>
      </c>
      <c r="J2587" s="2">
        <f t="shared" si="392"/>
        <v>15.055890717158293</v>
      </c>
      <c r="K2587" s="2">
        <f t="shared" si="393"/>
        <v>19.411921911745079</v>
      </c>
      <c r="L2587" s="2">
        <f t="shared" si="394"/>
        <v>15.124236341559154</v>
      </c>
    </row>
    <row r="2588" spans="1:12" hidden="1" x14ac:dyDescent="0.3">
      <c r="A2588" s="74">
        <v>45502</v>
      </c>
      <c r="B2588" s="78">
        <v>8.07</v>
      </c>
      <c r="C2588" s="80" t="s">
        <v>38</v>
      </c>
      <c r="D2588" s="78">
        <v>9.61</v>
      </c>
      <c r="E2588" s="85" t="s">
        <v>38</v>
      </c>
      <c r="F2588" s="78">
        <v>8.6999999999999993</v>
      </c>
      <c r="G2588" s="80" t="s">
        <v>38</v>
      </c>
      <c r="H2588" s="12">
        <v>30</v>
      </c>
      <c r="I2588" s="1">
        <v>50</v>
      </c>
      <c r="J2588" s="2">
        <f t="shared" si="392"/>
        <v>15.048067025698238</v>
      </c>
      <c r="K2588" s="2">
        <f t="shared" si="393"/>
        <v>19.394815894553098</v>
      </c>
      <c r="L2588" s="2">
        <f t="shared" si="394"/>
        <v>15.097965155118477</v>
      </c>
    </row>
    <row r="2589" spans="1:12" hidden="1" x14ac:dyDescent="0.3">
      <c r="A2589" s="74">
        <v>45503</v>
      </c>
      <c r="B2589" s="78">
        <v>11.81</v>
      </c>
      <c r="C2589" s="80" t="s">
        <v>38</v>
      </c>
      <c r="D2589" s="78">
        <v>11.52</v>
      </c>
      <c r="E2589" s="85" t="s">
        <v>38</v>
      </c>
      <c r="F2589" s="78">
        <v>9.6199999999999992</v>
      </c>
      <c r="G2589" s="80" t="s">
        <v>38</v>
      </c>
      <c r="H2589" s="12">
        <v>30</v>
      </c>
      <c r="I2589" s="1">
        <v>50</v>
      </c>
      <c r="J2589" s="2">
        <f t="shared" si="392"/>
        <v>15.061730937543969</v>
      </c>
      <c r="K2589" s="2">
        <f t="shared" si="393"/>
        <v>19.245331653865417</v>
      </c>
      <c r="L2589" s="2">
        <f t="shared" si="394"/>
        <v>15.086552725739946</v>
      </c>
    </row>
    <row r="2590" spans="1:12" hidden="1" x14ac:dyDescent="0.3">
      <c r="A2590" s="74">
        <v>45504</v>
      </c>
      <c r="B2590" s="78">
        <v>16.2</v>
      </c>
      <c r="C2590" s="80" t="s">
        <v>38</v>
      </c>
      <c r="D2590" s="78">
        <v>17.64</v>
      </c>
      <c r="E2590" s="85" t="s">
        <v>38</v>
      </c>
      <c r="F2590" s="78">
        <v>14.72</v>
      </c>
      <c r="G2590" s="80" t="s">
        <v>38</v>
      </c>
      <c r="H2590" s="12">
        <v>30</v>
      </c>
      <c r="I2590" s="1">
        <v>50</v>
      </c>
      <c r="J2590" s="2">
        <f t="shared" si="392"/>
        <v>15.077157934789149</v>
      </c>
      <c r="K2590" s="2">
        <f t="shared" si="393"/>
        <v>19.184300135240779</v>
      </c>
      <c r="L2590" s="2">
        <f t="shared" si="394"/>
        <v>15.07658097432752</v>
      </c>
    </row>
    <row r="2591" spans="1:12" hidden="1" x14ac:dyDescent="0.3">
      <c r="A2591" s="74">
        <v>45505</v>
      </c>
      <c r="B2591" s="78">
        <v>14.85</v>
      </c>
      <c r="C2591" s="80"/>
      <c r="D2591" s="78">
        <v>14.91</v>
      </c>
      <c r="E2591" s="85" t="s">
        <v>38</v>
      </c>
      <c r="F2591" s="78">
        <v>14.88</v>
      </c>
      <c r="G2591" s="80" t="s">
        <v>38</v>
      </c>
      <c r="H2591" s="12">
        <v>30</v>
      </c>
      <c r="I2591" s="1">
        <v>50</v>
      </c>
      <c r="J2591" s="2">
        <f t="shared" ref="J2591:J2621" si="395">AVERAGE(B2227:B2591)</f>
        <v>15.051951323218905</v>
      </c>
      <c r="K2591" s="2">
        <f t="shared" ref="K2591:K2621" si="396">AVERAGE(D2227:D2591)</f>
        <v>19.133497842977167</v>
      </c>
      <c r="L2591" s="2">
        <f t="shared" ref="L2591:L2621" si="397">AVERAGE(F2227:F2591)</f>
        <v>15.065366285061982</v>
      </c>
    </row>
    <row r="2592" spans="1:12" hidden="1" x14ac:dyDescent="0.3">
      <c r="A2592" s="74">
        <v>45506</v>
      </c>
      <c r="B2592" s="78">
        <v>11.55</v>
      </c>
      <c r="C2592" s="80"/>
      <c r="D2592" s="78">
        <v>11.74</v>
      </c>
      <c r="E2592" s="85" t="s">
        <v>38</v>
      </c>
      <c r="F2592" s="78">
        <v>11.23</v>
      </c>
      <c r="G2592" s="80" t="s">
        <v>38</v>
      </c>
      <c r="H2592" s="12">
        <v>30</v>
      </c>
      <c r="I2592" s="1">
        <v>50</v>
      </c>
      <c r="J2592" s="2">
        <f t="shared" si="395"/>
        <v>15.036551874183091</v>
      </c>
      <c r="K2592" s="2">
        <f t="shared" si="396"/>
        <v>19.078540822919859</v>
      </c>
      <c r="L2592" s="2">
        <f t="shared" si="397"/>
        <v>15.049123347208871</v>
      </c>
    </row>
    <row r="2593" spans="1:12" hidden="1" x14ac:dyDescent="0.3">
      <c r="A2593" s="74">
        <v>45507</v>
      </c>
      <c r="B2593" s="78">
        <v>8.42</v>
      </c>
      <c r="C2593" s="80"/>
      <c r="D2593" s="78">
        <v>10.8</v>
      </c>
      <c r="E2593" s="85" t="s">
        <v>38</v>
      </c>
      <c r="F2593" s="78">
        <v>8</v>
      </c>
      <c r="G2593" s="80" t="s">
        <v>38</v>
      </c>
      <c r="H2593" s="12">
        <v>30</v>
      </c>
      <c r="I2593" s="1">
        <v>50</v>
      </c>
      <c r="J2593" s="2">
        <f t="shared" si="395"/>
        <v>15.016524325973723</v>
      </c>
      <c r="K2593" s="2">
        <f t="shared" si="396"/>
        <v>19.025790106587483</v>
      </c>
      <c r="L2593" s="2">
        <f t="shared" si="397"/>
        <v>15.018558375457463</v>
      </c>
    </row>
    <row r="2594" spans="1:12" hidden="1" x14ac:dyDescent="0.3">
      <c r="A2594" s="74">
        <v>45508</v>
      </c>
      <c r="B2594" s="78">
        <v>9.09</v>
      </c>
      <c r="C2594" s="80"/>
      <c r="D2594" s="78">
        <v>11.62</v>
      </c>
      <c r="E2594" s="85" t="s">
        <v>38</v>
      </c>
      <c r="F2594" s="78">
        <v>11.64</v>
      </c>
      <c r="G2594" s="80" t="s">
        <v>38</v>
      </c>
      <c r="H2594" s="12">
        <v>30</v>
      </c>
      <c r="I2594" s="1">
        <v>50</v>
      </c>
      <c r="J2594" s="2">
        <f t="shared" si="395"/>
        <v>14.995394849389701</v>
      </c>
      <c r="K2594" s="2">
        <f t="shared" si="396"/>
        <v>19.007280077934187</v>
      </c>
      <c r="L2594" s="2">
        <f t="shared" si="397"/>
        <v>15.002965155118481</v>
      </c>
    </row>
    <row r="2595" spans="1:12" hidden="1" x14ac:dyDescent="0.3">
      <c r="A2595" s="74">
        <v>45509</v>
      </c>
      <c r="B2595" s="78">
        <v>11.41</v>
      </c>
      <c r="C2595" s="80"/>
      <c r="D2595" s="78">
        <v>14.84</v>
      </c>
      <c r="E2595" s="85" t="s">
        <v>38</v>
      </c>
      <c r="F2595" s="78">
        <v>14.19</v>
      </c>
      <c r="G2595" s="80" t="s">
        <v>38</v>
      </c>
      <c r="H2595" s="12">
        <v>30</v>
      </c>
      <c r="I2595" s="1">
        <v>50</v>
      </c>
      <c r="J2595" s="2">
        <f t="shared" si="395"/>
        <v>14.980876943053612</v>
      </c>
      <c r="K2595" s="2">
        <f t="shared" si="396"/>
        <v>19.008741395985762</v>
      </c>
      <c r="L2595" s="2">
        <f t="shared" si="397"/>
        <v>14.996241991276671</v>
      </c>
    </row>
    <row r="2596" spans="1:12" hidden="1" x14ac:dyDescent="0.3">
      <c r="A2596" s="74">
        <v>45510</v>
      </c>
      <c r="B2596" s="78">
        <v>9.6999999999999993</v>
      </c>
      <c r="C2596" s="80"/>
      <c r="D2596" s="78">
        <v>10.029999999999999</v>
      </c>
      <c r="E2596" s="85" t="s">
        <v>38</v>
      </c>
      <c r="F2596" s="78">
        <v>8.9600000000000009</v>
      </c>
      <c r="G2596" s="80" t="s">
        <v>38</v>
      </c>
      <c r="H2596" s="12">
        <v>30</v>
      </c>
      <c r="I2596" s="1">
        <v>50</v>
      </c>
      <c r="J2596" s="2">
        <f t="shared" si="395"/>
        <v>14.975202011924134</v>
      </c>
      <c r="K2596" s="2">
        <f t="shared" si="396"/>
        <v>19.007910450427023</v>
      </c>
      <c r="L2596" s="2">
        <f t="shared" si="397"/>
        <v>14.990281539299268</v>
      </c>
    </row>
    <row r="2597" spans="1:12" hidden="1" x14ac:dyDescent="0.3">
      <c r="A2597" s="74">
        <v>45511</v>
      </c>
      <c r="B2597" s="78">
        <v>10.24</v>
      </c>
      <c r="C2597" s="80"/>
      <c r="D2597" s="78">
        <v>11.45</v>
      </c>
      <c r="E2597" s="85" t="s">
        <v>38</v>
      </c>
      <c r="F2597" s="78">
        <v>9.2799999999999994</v>
      </c>
      <c r="G2597" s="80" t="s">
        <v>38</v>
      </c>
      <c r="H2597" s="12">
        <v>30</v>
      </c>
      <c r="I2597" s="1">
        <v>50</v>
      </c>
      <c r="J2597" s="2">
        <f t="shared" si="395"/>
        <v>14.957571157929642</v>
      </c>
      <c r="K2597" s="2">
        <f t="shared" si="396"/>
        <v>19.006621052146219</v>
      </c>
      <c r="L2597" s="2">
        <f t="shared" si="397"/>
        <v>14.988332386756896</v>
      </c>
    </row>
    <row r="2598" spans="1:12" hidden="1" x14ac:dyDescent="0.3">
      <c r="A2598" s="74">
        <v>45512</v>
      </c>
      <c r="B2598" s="78">
        <v>11.51</v>
      </c>
      <c r="C2598" s="80"/>
      <c r="D2598" s="78">
        <v>13.81</v>
      </c>
      <c r="E2598" s="85" t="s">
        <v>38</v>
      </c>
      <c r="F2598" s="78">
        <v>11.25</v>
      </c>
      <c r="G2598" s="80" t="s">
        <v>38</v>
      </c>
      <c r="H2598" s="12">
        <v>30</v>
      </c>
      <c r="I2598" s="1">
        <v>50</v>
      </c>
      <c r="J2598" s="2">
        <f t="shared" si="395"/>
        <v>14.968562893466832</v>
      </c>
      <c r="K2598" s="2">
        <f t="shared" si="396"/>
        <v>18.983841682518715</v>
      </c>
      <c r="L2598" s="2">
        <f t="shared" si="397"/>
        <v>14.985874759638252</v>
      </c>
    </row>
    <row r="2599" spans="1:12" hidden="1" x14ac:dyDescent="0.3">
      <c r="A2599" s="74">
        <v>45513</v>
      </c>
      <c r="B2599" s="78">
        <v>11.78</v>
      </c>
      <c r="C2599" s="80"/>
      <c r="D2599" s="78">
        <v>26.27</v>
      </c>
      <c r="E2599" s="85" t="s">
        <v>38</v>
      </c>
      <c r="F2599" s="78">
        <v>13.4</v>
      </c>
      <c r="G2599" s="80" t="s">
        <v>38</v>
      </c>
      <c r="H2599" s="12">
        <v>30</v>
      </c>
      <c r="I2599" s="1">
        <v>50</v>
      </c>
      <c r="J2599" s="2">
        <f t="shared" si="395"/>
        <v>14.957681350767109</v>
      </c>
      <c r="K2599" s="2">
        <f t="shared" si="396"/>
        <v>18.868827355871151</v>
      </c>
      <c r="L2599" s="2">
        <f t="shared" si="397"/>
        <v>14.965366285061981</v>
      </c>
    </row>
    <row r="2600" spans="1:12" hidden="1" x14ac:dyDescent="0.3">
      <c r="A2600" s="74">
        <v>45514</v>
      </c>
      <c r="B2600" s="78">
        <v>17.68</v>
      </c>
      <c r="C2600" s="80"/>
      <c r="D2600" s="78">
        <v>20.440000000000001</v>
      </c>
      <c r="E2600" s="85" t="s">
        <v>38</v>
      </c>
      <c r="F2600" s="78">
        <v>17.88</v>
      </c>
      <c r="G2600" s="80" t="s">
        <v>38</v>
      </c>
      <c r="H2600" s="12">
        <v>30</v>
      </c>
      <c r="I2600" s="1">
        <v>50</v>
      </c>
      <c r="J2600" s="2">
        <f t="shared" si="395"/>
        <v>14.955009174458567</v>
      </c>
      <c r="K2600" s="2">
        <f t="shared" si="396"/>
        <v>18.86467262807745</v>
      </c>
      <c r="L2600" s="2">
        <f t="shared" si="397"/>
        <v>14.955535776587407</v>
      </c>
    </row>
    <row r="2601" spans="1:12" hidden="1" x14ac:dyDescent="0.3">
      <c r="A2601" s="74">
        <v>45515</v>
      </c>
      <c r="B2601" s="78">
        <v>13.22</v>
      </c>
      <c r="C2601" s="80"/>
      <c r="D2601" s="78">
        <v>14.74</v>
      </c>
      <c r="E2601" s="85" t="s">
        <v>38</v>
      </c>
      <c r="F2601" s="78">
        <v>13.69</v>
      </c>
      <c r="G2601" s="80" t="s">
        <v>38</v>
      </c>
      <c r="H2601" s="12">
        <v>30</v>
      </c>
      <c r="I2601" s="1">
        <v>50</v>
      </c>
      <c r="J2601" s="2">
        <f t="shared" si="395"/>
        <v>14.924568403108706</v>
      </c>
      <c r="K2601" s="2">
        <f t="shared" si="396"/>
        <v>18.800431940398369</v>
      </c>
      <c r="L2601" s="2">
        <f t="shared" si="397"/>
        <v>14.920818262463111</v>
      </c>
    </row>
    <row r="2602" spans="1:12" hidden="1" x14ac:dyDescent="0.3">
      <c r="A2602" s="74">
        <v>45516</v>
      </c>
      <c r="B2602" s="78">
        <v>10.82</v>
      </c>
      <c r="C2602" s="80"/>
      <c r="D2602" s="78">
        <v>9.44</v>
      </c>
      <c r="E2602" s="85" t="s">
        <v>38</v>
      </c>
      <c r="F2602" s="78">
        <v>10.7</v>
      </c>
      <c r="G2602" s="80" t="s">
        <v>38</v>
      </c>
      <c r="H2602" s="12">
        <v>30</v>
      </c>
      <c r="I2602" s="1">
        <v>50</v>
      </c>
      <c r="J2602" s="2">
        <f t="shared" si="395"/>
        <v>14.902612480243693</v>
      </c>
      <c r="K2602" s="2">
        <f t="shared" si="396"/>
        <v>18.760116754151944</v>
      </c>
      <c r="L2602" s="2">
        <f t="shared" si="397"/>
        <v>14.881919957378367</v>
      </c>
    </row>
    <row r="2603" spans="1:12" hidden="1" x14ac:dyDescent="0.3">
      <c r="A2603" s="74">
        <v>45517</v>
      </c>
      <c r="B2603" s="78">
        <v>11.94</v>
      </c>
      <c r="C2603" s="80"/>
      <c r="D2603" s="78">
        <v>8.23</v>
      </c>
      <c r="E2603" s="85" t="s">
        <v>38</v>
      </c>
      <c r="F2603" s="78">
        <v>9.01</v>
      </c>
      <c r="G2603" s="80" t="s">
        <v>38</v>
      </c>
      <c r="H2603" s="12">
        <v>30</v>
      </c>
      <c r="I2603" s="1">
        <v>50</v>
      </c>
      <c r="J2603" s="2">
        <f t="shared" si="395"/>
        <v>14.908810827351129</v>
      </c>
      <c r="K2603" s="2">
        <f t="shared" si="396"/>
        <v>18.746563745555957</v>
      </c>
      <c r="L2603" s="2">
        <f t="shared" si="397"/>
        <v>14.872569674892491</v>
      </c>
    </row>
    <row r="2604" spans="1:12" hidden="1" x14ac:dyDescent="0.3">
      <c r="A2604" s="74">
        <v>45518</v>
      </c>
      <c r="B2604" s="78">
        <v>7.48</v>
      </c>
      <c r="C2604" s="80"/>
      <c r="D2604" s="78">
        <v>6.05</v>
      </c>
      <c r="E2604" s="85" t="s">
        <v>38</v>
      </c>
      <c r="F2604" s="78">
        <v>6.34</v>
      </c>
      <c r="G2604" s="80" t="s">
        <v>38</v>
      </c>
      <c r="H2604" s="12">
        <v>30</v>
      </c>
      <c r="I2604" s="1">
        <v>50</v>
      </c>
      <c r="J2604" s="2">
        <f t="shared" si="395"/>
        <v>14.904540854899334</v>
      </c>
      <c r="K2604" s="2">
        <f t="shared" si="396"/>
        <v>18.742494977647649</v>
      </c>
      <c r="L2604" s="2">
        <f t="shared" si="397"/>
        <v>14.865027302011134</v>
      </c>
    </row>
    <row r="2605" spans="1:12" hidden="1" x14ac:dyDescent="0.3">
      <c r="A2605" s="74">
        <v>45519</v>
      </c>
      <c r="B2605" s="78">
        <v>7.29</v>
      </c>
      <c r="C2605" s="80"/>
      <c r="D2605" s="78">
        <v>6.42</v>
      </c>
      <c r="E2605" s="85" t="s">
        <v>38</v>
      </c>
      <c r="F2605" s="78">
        <v>7.0617391304347876</v>
      </c>
      <c r="G2605" s="80" t="s">
        <v>42</v>
      </c>
      <c r="H2605" s="12">
        <v>30</v>
      </c>
      <c r="I2605" s="1">
        <v>50</v>
      </c>
      <c r="J2605" s="2">
        <f t="shared" si="395"/>
        <v>14.89663451881118</v>
      </c>
      <c r="K2605" s="2">
        <f t="shared" si="396"/>
        <v>18.716449132375441</v>
      </c>
      <c r="L2605" s="2">
        <f t="shared" si="397"/>
        <v>14.856811875825921</v>
      </c>
    </row>
    <row r="2606" spans="1:12" hidden="1" x14ac:dyDescent="0.3">
      <c r="A2606" s="74">
        <v>45520</v>
      </c>
      <c r="B2606" s="78">
        <v>7.71</v>
      </c>
      <c r="C2606" s="80"/>
      <c r="D2606" s="78">
        <v>8.3477272727272691</v>
      </c>
      <c r="E2606" s="85" t="s">
        <v>44</v>
      </c>
      <c r="F2606" s="78">
        <v>6.98</v>
      </c>
      <c r="G2606" s="80" t="s">
        <v>38</v>
      </c>
      <c r="H2606" s="12">
        <v>30</v>
      </c>
      <c r="I2606" s="1">
        <v>50</v>
      </c>
      <c r="J2606" s="2">
        <f t="shared" si="395"/>
        <v>14.890794298425503</v>
      </c>
      <c r="K2606" s="2">
        <f t="shared" si="396"/>
        <v>18.677760671838843</v>
      </c>
      <c r="L2606" s="2">
        <f t="shared" si="397"/>
        <v>14.84271583062818</v>
      </c>
    </row>
    <row r="2607" spans="1:12" hidden="1" x14ac:dyDescent="0.3">
      <c r="A2607" s="74">
        <v>45521</v>
      </c>
      <c r="B2607" s="78">
        <v>5.9</v>
      </c>
      <c r="C2607" s="80"/>
      <c r="D2607" s="78">
        <v>11.31</v>
      </c>
      <c r="E2607" s="85" t="s">
        <v>38</v>
      </c>
      <c r="F2607" s="78">
        <v>7.98</v>
      </c>
      <c r="G2607" s="80" t="s">
        <v>38</v>
      </c>
      <c r="H2607" s="12">
        <v>30</v>
      </c>
      <c r="I2607" s="1">
        <v>50</v>
      </c>
      <c r="J2607" s="2">
        <f t="shared" si="395"/>
        <v>14.889196502282253</v>
      </c>
      <c r="K2607" s="2">
        <f t="shared" si="396"/>
        <v>18.685267835162623</v>
      </c>
      <c r="L2607" s="2">
        <f t="shared" si="397"/>
        <v>14.842602836277894</v>
      </c>
    </row>
    <row r="2608" spans="1:12" hidden="1" x14ac:dyDescent="0.3">
      <c r="A2608" s="74">
        <v>45522</v>
      </c>
      <c r="B2608" s="78">
        <v>8.41</v>
      </c>
      <c r="C2608" s="80"/>
      <c r="D2608" s="78">
        <v>11.07</v>
      </c>
      <c r="E2608" s="85" t="s">
        <v>38</v>
      </c>
      <c r="F2608" s="78">
        <v>9.2899999999999991</v>
      </c>
      <c r="G2608" s="80" t="s">
        <v>38</v>
      </c>
      <c r="H2608" s="12">
        <v>30</v>
      </c>
      <c r="I2608" s="1">
        <v>50</v>
      </c>
      <c r="J2608" s="2">
        <f t="shared" si="395"/>
        <v>14.892116612475089</v>
      </c>
      <c r="K2608" s="2">
        <f t="shared" si="396"/>
        <v>18.689537176136835</v>
      </c>
      <c r="L2608" s="2">
        <f t="shared" si="397"/>
        <v>14.843704531193149</v>
      </c>
    </row>
    <row r="2609" spans="1:12" hidden="1" x14ac:dyDescent="0.3">
      <c r="A2609" s="74">
        <v>45523</v>
      </c>
      <c r="B2609" s="78">
        <v>13.94</v>
      </c>
      <c r="C2609" s="80"/>
      <c r="D2609" s="78">
        <v>11.285714285714288</v>
      </c>
      <c r="E2609" s="85" t="s">
        <v>68</v>
      </c>
      <c r="F2609" s="78">
        <v>14.15</v>
      </c>
      <c r="G2609" s="80" t="s">
        <v>38</v>
      </c>
      <c r="H2609" s="12">
        <v>30</v>
      </c>
      <c r="I2609" s="1">
        <v>50</v>
      </c>
      <c r="J2609" s="2">
        <f t="shared" si="395"/>
        <v>14.911675841125225</v>
      </c>
      <c r="K2609" s="2">
        <f t="shared" si="396"/>
        <v>18.699639509333725</v>
      </c>
      <c r="L2609" s="2">
        <f t="shared" si="397"/>
        <v>14.863761028368289</v>
      </c>
    </row>
    <row r="2610" spans="1:12" hidden="1" x14ac:dyDescent="0.3">
      <c r="A2610" s="74">
        <v>45524</v>
      </c>
      <c r="B2610" s="78">
        <v>11.93</v>
      </c>
      <c r="C2610" s="80"/>
      <c r="D2610" s="78">
        <v>21.98</v>
      </c>
      <c r="E2610" s="85" t="s">
        <v>38</v>
      </c>
      <c r="F2610" s="78">
        <v>12.1</v>
      </c>
      <c r="G2610" s="80" t="s">
        <v>38</v>
      </c>
      <c r="H2610" s="12">
        <v>30</v>
      </c>
      <c r="I2610" s="1">
        <v>50</v>
      </c>
      <c r="J2610" s="2">
        <f t="shared" si="395"/>
        <v>14.926331488508147</v>
      </c>
      <c r="K2610" s="2">
        <f t="shared" si="396"/>
        <v>18.707546454346687</v>
      </c>
      <c r="L2610" s="2">
        <f t="shared" si="397"/>
        <v>14.870881105335458</v>
      </c>
    </row>
    <row r="2611" spans="1:12" hidden="1" x14ac:dyDescent="0.3">
      <c r="A2611" s="74">
        <v>45525</v>
      </c>
      <c r="B2611" s="78">
        <v>19.82</v>
      </c>
      <c r="C2611" s="80"/>
      <c r="D2611" s="78">
        <v>67.150000000000006</v>
      </c>
      <c r="E2611" s="85" t="s">
        <v>38</v>
      </c>
      <c r="F2611" s="78">
        <v>22.36</v>
      </c>
      <c r="G2611" s="80" t="s">
        <v>38</v>
      </c>
      <c r="H2611" s="12">
        <v>30</v>
      </c>
      <c r="I2611" s="1">
        <v>50</v>
      </c>
      <c r="J2611" s="2">
        <f t="shared" si="395"/>
        <v>14.955449945808422</v>
      </c>
      <c r="K2611" s="2">
        <f t="shared" si="396"/>
        <v>18.798549319676201</v>
      </c>
      <c r="L2611" s="2">
        <f t="shared" si="397"/>
        <v>14.895061896295909</v>
      </c>
    </row>
    <row r="2612" spans="1:12" hidden="1" x14ac:dyDescent="0.3">
      <c r="A2612" s="74">
        <v>45526</v>
      </c>
      <c r="B2612" s="78">
        <v>10.59</v>
      </c>
      <c r="C2612" s="80"/>
      <c r="D2612" s="78">
        <v>29.72</v>
      </c>
      <c r="E2612" s="85" t="s">
        <v>38</v>
      </c>
      <c r="F2612" s="78">
        <v>12.62</v>
      </c>
      <c r="G2612" s="80" t="s">
        <v>38</v>
      </c>
      <c r="H2612" s="12">
        <v>30</v>
      </c>
      <c r="I2612" s="1">
        <v>50</v>
      </c>
      <c r="J2612" s="2">
        <f t="shared" si="395"/>
        <v>14.950325978866273</v>
      </c>
      <c r="K2612" s="2">
        <f t="shared" si="396"/>
        <v>18.826400322541531</v>
      </c>
      <c r="L2612" s="2">
        <f t="shared" si="397"/>
        <v>14.890429127934325</v>
      </c>
    </row>
    <row r="2613" spans="1:12" hidden="1" x14ac:dyDescent="0.3">
      <c r="A2613" s="74">
        <v>45527</v>
      </c>
      <c r="B2613" s="78">
        <v>11.86</v>
      </c>
      <c r="C2613" s="80"/>
      <c r="D2613" s="78">
        <v>19.239999999999998</v>
      </c>
      <c r="E2613" s="85" t="s">
        <v>38</v>
      </c>
      <c r="F2613" s="78">
        <v>13.43</v>
      </c>
      <c r="G2613" s="80" t="s">
        <v>38</v>
      </c>
      <c r="H2613" s="12">
        <v>30</v>
      </c>
      <c r="I2613" s="1">
        <v>50</v>
      </c>
      <c r="J2613" s="2">
        <f t="shared" si="395"/>
        <v>14.9475160615109</v>
      </c>
      <c r="K2613" s="2">
        <f t="shared" si="396"/>
        <v>18.847575107641816</v>
      </c>
      <c r="L2613" s="2">
        <f t="shared" si="397"/>
        <v>14.890570370872179</v>
      </c>
    </row>
    <row r="2614" spans="1:12" hidden="1" x14ac:dyDescent="0.3">
      <c r="A2614" s="74">
        <v>45528</v>
      </c>
      <c r="B2614" s="78">
        <v>11.92</v>
      </c>
      <c r="C2614" s="80"/>
      <c r="D2614" s="78">
        <v>44.41</v>
      </c>
      <c r="E2614" s="85" t="s">
        <v>38</v>
      </c>
      <c r="F2614" s="78">
        <v>13.54</v>
      </c>
      <c r="G2614" s="80" t="s">
        <v>38</v>
      </c>
      <c r="H2614" s="12">
        <v>30</v>
      </c>
      <c r="I2614" s="1">
        <v>50</v>
      </c>
      <c r="J2614" s="2">
        <f t="shared" si="395"/>
        <v>14.945890717158285</v>
      </c>
      <c r="K2614" s="2">
        <f t="shared" si="396"/>
        <v>18.916916081853849</v>
      </c>
      <c r="L2614" s="2">
        <f t="shared" si="397"/>
        <v>14.895683365222462</v>
      </c>
    </row>
    <row r="2615" spans="1:12" hidden="1" x14ac:dyDescent="0.3">
      <c r="A2615" s="74">
        <v>45529</v>
      </c>
      <c r="B2615" s="78">
        <v>13.51</v>
      </c>
      <c r="C2615" s="80"/>
      <c r="D2615" s="78">
        <v>16.670000000000002</v>
      </c>
      <c r="E2615" s="85" t="s">
        <v>38</v>
      </c>
      <c r="F2615" s="78">
        <v>16.28</v>
      </c>
      <c r="G2615" s="80" t="s">
        <v>38</v>
      </c>
      <c r="H2615" s="12">
        <v>30</v>
      </c>
      <c r="I2615" s="1">
        <v>50</v>
      </c>
      <c r="J2615" s="2">
        <f t="shared" si="395"/>
        <v>14.941235069775365</v>
      </c>
      <c r="K2615" s="2">
        <f t="shared" si="396"/>
        <v>18.913391726552991</v>
      </c>
      <c r="L2615" s="2">
        <f t="shared" si="397"/>
        <v>14.893762461267658</v>
      </c>
    </row>
    <row r="2616" spans="1:12" hidden="1" x14ac:dyDescent="0.3">
      <c r="A2616" s="74">
        <v>45530</v>
      </c>
      <c r="B2616" s="78">
        <v>10.95</v>
      </c>
      <c r="C2616" s="80"/>
      <c r="D2616" s="78">
        <v>19.52</v>
      </c>
      <c r="E2616" s="85" t="s">
        <v>38</v>
      </c>
      <c r="F2616" s="78">
        <v>13.47</v>
      </c>
      <c r="G2616" s="80" t="s">
        <v>38</v>
      </c>
      <c r="H2616" s="12">
        <v>30</v>
      </c>
      <c r="I2616" s="1">
        <v>50</v>
      </c>
      <c r="J2616" s="2">
        <f t="shared" si="395"/>
        <v>14.933741956827705</v>
      </c>
      <c r="K2616" s="2">
        <f t="shared" si="396"/>
        <v>18.929666798186226</v>
      </c>
      <c r="L2616" s="2">
        <f t="shared" si="397"/>
        <v>14.895061896295905</v>
      </c>
    </row>
    <row r="2617" spans="1:12" hidden="1" x14ac:dyDescent="0.3">
      <c r="A2617" s="74">
        <v>45531</v>
      </c>
      <c r="B2617" s="78">
        <v>6.79</v>
      </c>
      <c r="C2617" s="80"/>
      <c r="D2617" s="78">
        <v>51.93</v>
      </c>
      <c r="E2617" s="85" t="s">
        <v>38</v>
      </c>
      <c r="F2617" s="78">
        <v>8.0399999999999991</v>
      </c>
      <c r="G2617" s="80" t="s">
        <v>38</v>
      </c>
      <c r="H2617" s="12">
        <v>30</v>
      </c>
      <c r="I2617" s="1">
        <v>50</v>
      </c>
      <c r="J2617" s="2">
        <f t="shared" si="395"/>
        <v>14.91401743892137</v>
      </c>
      <c r="K2617" s="2">
        <f t="shared" si="396"/>
        <v>19.026171096180494</v>
      </c>
      <c r="L2617" s="2">
        <f t="shared" si="397"/>
        <v>14.877717263527545</v>
      </c>
    </row>
    <row r="2618" spans="1:12" hidden="1" x14ac:dyDescent="0.3">
      <c r="A2618" s="74">
        <v>45532</v>
      </c>
      <c r="B2618" s="78">
        <v>12.26</v>
      </c>
      <c r="C2618" s="80"/>
      <c r="D2618" s="78">
        <v>63.77</v>
      </c>
      <c r="E2618" s="85" t="s">
        <v>38</v>
      </c>
      <c r="F2618" s="78">
        <v>16.53</v>
      </c>
      <c r="G2618" s="80" t="s">
        <v>38</v>
      </c>
      <c r="H2618" s="12">
        <v>30</v>
      </c>
      <c r="I2618" s="1">
        <v>50</v>
      </c>
      <c r="J2618" s="2">
        <f t="shared" si="395"/>
        <v>14.898617989885556</v>
      </c>
      <c r="K2618" s="2">
        <f t="shared" si="396"/>
        <v>19.127431841166171</v>
      </c>
      <c r="L2618" s="2">
        <f t="shared" si="397"/>
        <v>14.875513873697036</v>
      </c>
    </row>
    <row r="2619" spans="1:12" hidden="1" x14ac:dyDescent="0.3">
      <c r="A2619" s="74">
        <v>45533</v>
      </c>
      <c r="B2619" s="78">
        <v>13.87</v>
      </c>
      <c r="C2619" s="80"/>
      <c r="D2619" s="78">
        <v>34.979999999999997</v>
      </c>
      <c r="E2619" s="85" t="s">
        <v>38</v>
      </c>
      <c r="F2619" s="78">
        <v>16.600000000000001</v>
      </c>
      <c r="G2619" s="80" t="s">
        <v>38</v>
      </c>
      <c r="H2619" s="12">
        <v>30</v>
      </c>
      <c r="I2619" s="1">
        <v>50</v>
      </c>
      <c r="J2619" s="2">
        <f t="shared" si="395"/>
        <v>14.883356281896573</v>
      </c>
      <c r="K2619" s="2">
        <f t="shared" si="396"/>
        <v>19.095512070392527</v>
      </c>
      <c r="L2619" s="2">
        <f t="shared" si="397"/>
        <v>14.865711613810035</v>
      </c>
    </row>
    <row r="2620" spans="1:12" hidden="1" x14ac:dyDescent="0.3">
      <c r="A2620" s="74">
        <v>45534</v>
      </c>
      <c r="B2620" s="78">
        <v>16.88</v>
      </c>
      <c r="C2620" s="80"/>
      <c r="D2620" s="78">
        <v>136.79</v>
      </c>
      <c r="E2620" s="85" t="s">
        <v>38</v>
      </c>
      <c r="F2620" s="78">
        <v>16.93</v>
      </c>
      <c r="G2620" s="80" t="s">
        <v>38</v>
      </c>
      <c r="H2620" s="12">
        <v>30</v>
      </c>
      <c r="I2620" s="1">
        <v>50</v>
      </c>
      <c r="J2620" s="2">
        <f t="shared" si="395"/>
        <v>14.903328733687209</v>
      </c>
      <c r="K2620" s="2">
        <f t="shared" si="396"/>
        <v>19.437202614805134</v>
      </c>
      <c r="L2620" s="2">
        <f t="shared" si="397"/>
        <v>14.884948901945629</v>
      </c>
    </row>
    <row r="2621" spans="1:12" hidden="1" x14ac:dyDescent="0.3">
      <c r="A2621" s="74">
        <v>45535</v>
      </c>
      <c r="B2621" s="78">
        <v>15.98</v>
      </c>
      <c r="C2621" s="80"/>
      <c r="D2621" s="78">
        <v>32.15</v>
      </c>
      <c r="E2621" s="85" t="s">
        <v>38</v>
      </c>
      <c r="F2621" s="78">
        <v>25.39</v>
      </c>
      <c r="G2621" s="80" t="s">
        <v>38</v>
      </c>
      <c r="H2621" s="12">
        <v>30</v>
      </c>
      <c r="I2621" s="1">
        <v>50</v>
      </c>
      <c r="J2621" s="2">
        <f t="shared" si="395"/>
        <v>14.91897611660732</v>
      </c>
      <c r="K2621" s="2">
        <f t="shared" si="396"/>
        <v>19.490411783859575</v>
      </c>
      <c r="L2621" s="2">
        <f t="shared" si="397"/>
        <v>14.924722913245063</v>
      </c>
    </row>
    <row r="2622" spans="1:12" hidden="1" x14ac:dyDescent="0.3">
      <c r="A2622" s="74">
        <v>45536</v>
      </c>
      <c r="B2622" s="78">
        <v>15.84</v>
      </c>
      <c r="C2622" s="80"/>
      <c r="D2622" s="78">
        <v>22.77</v>
      </c>
      <c r="E2622" s="85" t="s">
        <v>38</v>
      </c>
      <c r="F2622" s="78">
        <v>20.39</v>
      </c>
      <c r="G2622" s="80"/>
      <c r="H2622" s="12">
        <v>30</v>
      </c>
      <c r="I2622" s="1">
        <v>50</v>
      </c>
      <c r="J2622" s="2">
        <f t="shared" ref="J2622:J2651" si="398">AVERAGE(B2258:B2622)</f>
        <v>14.929251598700983</v>
      </c>
      <c r="K2622" s="2">
        <f t="shared" ref="K2622:K2651" si="399">AVERAGE(D2258:D2622)</f>
        <v>19.528033560363873</v>
      </c>
      <c r="L2622" s="2">
        <f t="shared" ref="L2622:L2651" si="400">AVERAGE(F2258:F2622)</f>
        <v>14.954751161832634</v>
      </c>
    </row>
    <row r="2623" spans="1:12" hidden="1" x14ac:dyDescent="0.3">
      <c r="A2623" s="74">
        <v>45537</v>
      </c>
      <c r="B2623" s="78">
        <v>15.65</v>
      </c>
      <c r="C2623" s="80"/>
      <c r="D2623" s="78">
        <v>73.819999999999993</v>
      </c>
      <c r="E2623" s="85" t="s">
        <v>38</v>
      </c>
      <c r="F2623" s="78">
        <v>22.6</v>
      </c>
      <c r="G2623" s="80"/>
      <c r="H2623" s="12">
        <v>30</v>
      </c>
      <c r="I2623" s="1">
        <v>50</v>
      </c>
      <c r="J2623" s="2">
        <f t="shared" si="398"/>
        <v>14.938011929279494</v>
      </c>
      <c r="K2623" s="2">
        <f t="shared" si="399"/>
        <v>19.701672528845247</v>
      </c>
      <c r="L2623" s="2">
        <f t="shared" si="400"/>
        <v>14.982858506465405</v>
      </c>
    </row>
    <row r="2624" spans="1:12" hidden="1" x14ac:dyDescent="0.3">
      <c r="A2624" s="74">
        <v>45538</v>
      </c>
      <c r="B2624" s="78">
        <v>16.940000000000001</v>
      </c>
      <c r="C2624" s="80"/>
      <c r="D2624" s="78">
        <v>24.94</v>
      </c>
      <c r="E2624" s="85" t="s">
        <v>38</v>
      </c>
      <c r="F2624" s="78">
        <v>16.71</v>
      </c>
      <c r="G2624" s="80"/>
      <c r="H2624" s="12">
        <v>30</v>
      </c>
      <c r="I2624" s="1">
        <v>50</v>
      </c>
      <c r="J2624" s="2">
        <f t="shared" si="398"/>
        <v>14.933080799802907</v>
      </c>
      <c r="K2624" s="2">
        <f t="shared" si="399"/>
        <v>19.707173961510005</v>
      </c>
      <c r="L2624" s="2">
        <f t="shared" si="400"/>
        <v>14.980570370872186</v>
      </c>
    </row>
    <row r="2625" spans="1:12" hidden="1" x14ac:dyDescent="0.3">
      <c r="A2625" s="74">
        <v>45539</v>
      </c>
      <c r="B2625" s="78">
        <v>15.17</v>
      </c>
      <c r="C2625" s="80"/>
      <c r="D2625" s="78" t="s">
        <v>33</v>
      </c>
      <c r="E2625" s="85" t="s">
        <v>141</v>
      </c>
      <c r="F2625" s="78">
        <v>15.65</v>
      </c>
      <c r="G2625" s="80"/>
      <c r="H2625" s="12">
        <v>30</v>
      </c>
      <c r="I2625" s="1">
        <v>50</v>
      </c>
      <c r="J2625" s="2">
        <f t="shared" si="398"/>
        <v>14.929499532585279</v>
      </c>
      <c r="K2625" s="2">
        <f t="shared" si="399"/>
        <v>19.647873644702489</v>
      </c>
      <c r="L2625" s="2">
        <f t="shared" si="400"/>
        <v>14.966672065787437</v>
      </c>
    </row>
    <row r="2626" spans="1:12" hidden="1" x14ac:dyDescent="0.3">
      <c r="A2626" s="74">
        <v>45540</v>
      </c>
      <c r="B2626" s="78">
        <v>22.35</v>
      </c>
      <c r="C2626" s="80"/>
      <c r="D2626" s="78" t="s">
        <v>33</v>
      </c>
      <c r="E2626" s="85" t="s">
        <v>141</v>
      </c>
      <c r="F2626" s="78">
        <v>21.58</v>
      </c>
      <c r="G2626" s="80"/>
      <c r="H2626" s="12">
        <v>30</v>
      </c>
      <c r="I2626" s="1">
        <v>50</v>
      </c>
      <c r="J2626" s="2">
        <f t="shared" si="398"/>
        <v>14.950160689610072</v>
      </c>
      <c r="K2626" s="2">
        <f t="shared" si="399"/>
        <v>19.620439219910221</v>
      </c>
      <c r="L2626" s="2">
        <f t="shared" si="400"/>
        <v>14.985711613810038</v>
      </c>
    </row>
    <row r="2627" spans="1:12" hidden="1" x14ac:dyDescent="0.3">
      <c r="A2627" s="74">
        <v>45541</v>
      </c>
      <c r="B2627" s="78">
        <v>21.36</v>
      </c>
      <c r="C2627" s="80"/>
      <c r="D2627" s="78">
        <v>159.87</v>
      </c>
      <c r="E2627" s="85" t="s">
        <v>38</v>
      </c>
      <c r="F2627" s="78">
        <v>19.36</v>
      </c>
      <c r="G2627" s="80"/>
      <c r="H2627" s="12">
        <v>30</v>
      </c>
      <c r="I2627" s="1">
        <v>50</v>
      </c>
      <c r="J2627" s="2">
        <f t="shared" si="398"/>
        <v>14.929582177213376</v>
      </c>
      <c r="K2627" s="2">
        <f t="shared" si="399"/>
        <v>19.959274954780536</v>
      </c>
      <c r="L2627" s="2">
        <f t="shared" si="400"/>
        <v>14.942830257877834</v>
      </c>
    </row>
    <row r="2628" spans="1:12" hidden="1" x14ac:dyDescent="0.3">
      <c r="A2628" s="74">
        <v>45542</v>
      </c>
      <c r="B2628" s="78">
        <v>21.77</v>
      </c>
      <c r="C2628" s="80"/>
      <c r="D2628" s="78">
        <v>51.78</v>
      </c>
      <c r="E2628" s="85" t="s">
        <v>38</v>
      </c>
      <c r="F2628" s="78">
        <v>20.65</v>
      </c>
      <c r="G2628" s="80"/>
      <c r="H2628" s="12">
        <v>30</v>
      </c>
      <c r="I2628" s="1">
        <v>50</v>
      </c>
      <c r="J2628" s="2">
        <f t="shared" si="398"/>
        <v>14.96643667258027</v>
      </c>
      <c r="K2628" s="2">
        <f t="shared" si="399"/>
        <v>20.067862851034139</v>
      </c>
      <c r="L2628" s="2">
        <f t="shared" si="400"/>
        <v>14.971672065787439</v>
      </c>
    </row>
    <row r="2629" spans="1:12" hidden="1" x14ac:dyDescent="0.3">
      <c r="A2629" s="74">
        <v>45543</v>
      </c>
      <c r="B2629" s="78">
        <v>13.56</v>
      </c>
      <c r="C2629" s="80"/>
      <c r="D2629" s="78">
        <v>17.16</v>
      </c>
      <c r="E2629" s="85" t="s">
        <v>38</v>
      </c>
      <c r="F2629" s="78">
        <v>14.64</v>
      </c>
      <c r="G2629" s="80"/>
      <c r="H2629" s="12">
        <v>30</v>
      </c>
      <c r="I2629" s="1">
        <v>50</v>
      </c>
      <c r="J2629" s="2">
        <f t="shared" si="398"/>
        <v>14.982359537594045</v>
      </c>
      <c r="K2629" s="2">
        <f t="shared" si="399"/>
        <v>20.089447865443361</v>
      </c>
      <c r="L2629" s="2">
        <f t="shared" si="400"/>
        <v>14.984835907595349</v>
      </c>
    </row>
    <row r="2630" spans="1:12" hidden="1" x14ac:dyDescent="0.3">
      <c r="A2630" s="74">
        <v>45544</v>
      </c>
      <c r="B2630" s="78">
        <v>11.81</v>
      </c>
      <c r="C2630" s="80"/>
      <c r="D2630" s="78">
        <v>55.78</v>
      </c>
      <c r="E2630" s="85" t="s">
        <v>38</v>
      </c>
      <c r="F2630" s="78">
        <v>10.57</v>
      </c>
      <c r="G2630" s="80"/>
      <c r="H2630" s="12">
        <v>30</v>
      </c>
      <c r="I2630" s="1">
        <v>50</v>
      </c>
      <c r="J2630" s="2">
        <f t="shared" si="398"/>
        <v>14.980183229054102</v>
      </c>
      <c r="K2630" s="2">
        <f t="shared" si="399"/>
        <v>20.213223081581688</v>
      </c>
      <c r="L2630" s="2">
        <f t="shared" si="400"/>
        <v>14.981135342623597</v>
      </c>
    </row>
    <row r="2631" spans="1:12" hidden="1" x14ac:dyDescent="0.3">
      <c r="A2631" s="74">
        <v>45545</v>
      </c>
      <c r="B2631" s="78">
        <v>15.53</v>
      </c>
      <c r="C2631" s="80"/>
      <c r="D2631" s="78">
        <v>21.64</v>
      </c>
      <c r="E2631" s="85" t="s">
        <v>38</v>
      </c>
      <c r="F2631" s="78">
        <v>16.63</v>
      </c>
      <c r="G2631" s="80"/>
      <c r="H2631" s="12">
        <v>30</v>
      </c>
      <c r="I2631" s="1">
        <v>50</v>
      </c>
      <c r="J2631" s="2">
        <f t="shared" si="398"/>
        <v>14.989219041726274</v>
      </c>
      <c r="K2631" s="2">
        <f t="shared" si="399"/>
        <v>20.223741813570161</v>
      </c>
      <c r="L2631" s="2">
        <f t="shared" si="400"/>
        <v>14.994666416069926</v>
      </c>
    </row>
    <row r="2632" spans="1:12" hidden="1" x14ac:dyDescent="0.3">
      <c r="A2632" s="74">
        <v>45546</v>
      </c>
      <c r="B2632" s="78">
        <v>22.01</v>
      </c>
      <c r="C2632" s="80"/>
      <c r="D2632" s="78">
        <v>39.89</v>
      </c>
      <c r="E2632" s="85" t="s">
        <v>38</v>
      </c>
      <c r="F2632" s="78">
        <v>21.43</v>
      </c>
      <c r="G2632" s="80"/>
      <c r="H2632" s="12">
        <v>30</v>
      </c>
      <c r="I2632" s="1">
        <v>50</v>
      </c>
      <c r="J2632" s="2">
        <f t="shared" si="398"/>
        <v>14.998199757979716</v>
      </c>
      <c r="K2632" s="2">
        <f t="shared" si="399"/>
        <v>20.272444983598984</v>
      </c>
      <c r="L2632" s="2">
        <f t="shared" si="400"/>
        <v>15.004468675956932</v>
      </c>
    </row>
    <row r="2633" spans="1:12" hidden="1" x14ac:dyDescent="0.3">
      <c r="A2633" s="74">
        <v>45547</v>
      </c>
      <c r="B2633" s="78">
        <v>10.48</v>
      </c>
      <c r="C2633" s="80"/>
      <c r="D2633" s="78">
        <v>11.97</v>
      </c>
      <c r="E2633" s="85" t="s">
        <v>38</v>
      </c>
      <c r="F2633" s="78">
        <v>11.36</v>
      </c>
      <c r="G2633" s="80"/>
      <c r="H2633" s="12">
        <v>30</v>
      </c>
      <c r="I2633" s="1">
        <v>50</v>
      </c>
      <c r="J2633" s="2">
        <f t="shared" si="398"/>
        <v>14.967924275886054</v>
      </c>
      <c r="K2633" s="2">
        <f t="shared" si="399"/>
        <v>20.236220199737311</v>
      </c>
      <c r="L2633" s="2">
        <f t="shared" si="400"/>
        <v>14.980513873697044</v>
      </c>
    </row>
    <row r="2634" spans="1:12" hidden="1" x14ac:dyDescent="0.3">
      <c r="A2634" s="74">
        <v>45548</v>
      </c>
      <c r="B2634" s="78">
        <v>11.87</v>
      </c>
      <c r="C2634" s="80"/>
      <c r="D2634" s="78">
        <v>11.61</v>
      </c>
      <c r="E2634" s="85" t="s">
        <v>38</v>
      </c>
      <c r="F2634" s="78">
        <v>12.82</v>
      </c>
      <c r="G2634" s="80"/>
      <c r="H2634" s="12">
        <v>30</v>
      </c>
      <c r="I2634" s="1">
        <v>50</v>
      </c>
      <c r="J2634" s="2">
        <f t="shared" si="398"/>
        <v>14.951477994894315</v>
      </c>
      <c r="K2634" s="2">
        <f t="shared" si="399"/>
        <v>20.207171208382839</v>
      </c>
      <c r="L2634" s="2">
        <f t="shared" si="400"/>
        <v>14.965174890646196</v>
      </c>
    </row>
    <row r="2635" spans="1:12" hidden="1" x14ac:dyDescent="0.3">
      <c r="A2635" s="74">
        <v>45549</v>
      </c>
      <c r="B2635" s="78">
        <v>8.33</v>
      </c>
      <c r="C2635" s="80"/>
      <c r="D2635" s="78">
        <v>10.93</v>
      </c>
      <c r="E2635" s="85" t="s">
        <v>38</v>
      </c>
      <c r="F2635" s="78">
        <v>8.9700000000000006</v>
      </c>
      <c r="G2635" s="80"/>
      <c r="H2635" s="12">
        <v>30</v>
      </c>
      <c r="I2635" s="1">
        <v>50</v>
      </c>
      <c r="J2635" s="2">
        <f t="shared" si="398"/>
        <v>14.929577168448034</v>
      </c>
      <c r="K2635" s="2">
        <f t="shared" si="399"/>
        <v>20.155182735760363</v>
      </c>
      <c r="L2635" s="2">
        <f t="shared" si="400"/>
        <v>14.931530822849588</v>
      </c>
    </row>
    <row r="2636" spans="1:12" hidden="1" x14ac:dyDescent="0.3">
      <c r="A2636" s="74">
        <v>45550</v>
      </c>
      <c r="B2636" s="78">
        <v>16.79</v>
      </c>
      <c r="C2636" s="80"/>
      <c r="D2636" s="78">
        <v>17.64</v>
      </c>
      <c r="E2636" s="85" t="s">
        <v>38</v>
      </c>
      <c r="F2636" s="78">
        <v>18.59</v>
      </c>
      <c r="G2636" s="80"/>
      <c r="H2636" s="12">
        <v>30</v>
      </c>
      <c r="I2636" s="1">
        <v>50</v>
      </c>
      <c r="J2636" s="2">
        <f t="shared" si="398"/>
        <v>14.938392595445279</v>
      </c>
      <c r="K2636" s="2">
        <f t="shared" si="399"/>
        <v>20.154721640659499</v>
      </c>
      <c r="L2636" s="2">
        <f t="shared" si="400"/>
        <v>14.939581670307216</v>
      </c>
    </row>
    <row r="2637" spans="1:12" hidden="1" x14ac:dyDescent="0.3">
      <c r="A2637" s="74">
        <v>45551</v>
      </c>
      <c r="B2637" s="78">
        <v>10</v>
      </c>
      <c r="C2637" s="80"/>
      <c r="D2637" s="78">
        <v>11.78</v>
      </c>
      <c r="E2637" s="85" t="s">
        <v>38</v>
      </c>
      <c r="F2637" s="78">
        <v>10.33</v>
      </c>
      <c r="G2637" s="80"/>
      <c r="H2637" s="12">
        <v>30</v>
      </c>
      <c r="I2637" s="1">
        <v>50</v>
      </c>
      <c r="J2637" s="2">
        <f t="shared" si="398"/>
        <v>14.916739702883293</v>
      </c>
      <c r="K2637" s="2">
        <f t="shared" si="399"/>
        <v>20.128179853915981</v>
      </c>
      <c r="L2637" s="2">
        <f t="shared" si="400"/>
        <v>14.915231387821338</v>
      </c>
    </row>
    <row r="2638" spans="1:12" hidden="1" x14ac:dyDescent="0.3">
      <c r="A2638" s="74">
        <v>45552</v>
      </c>
      <c r="B2638" s="78">
        <v>10.28</v>
      </c>
      <c r="C2638" s="80"/>
      <c r="D2638" s="78">
        <v>14.92</v>
      </c>
      <c r="E2638" s="85" t="s">
        <v>38</v>
      </c>
      <c r="F2638" s="78">
        <v>11.31</v>
      </c>
      <c r="G2638" s="80"/>
      <c r="H2638" s="12">
        <v>30</v>
      </c>
      <c r="I2638" s="1">
        <v>50</v>
      </c>
      <c r="J2638" s="2">
        <f t="shared" si="398"/>
        <v>14.889577168448033</v>
      </c>
      <c r="K2638" s="2">
        <f t="shared" si="399"/>
        <v>20.063799450457768</v>
      </c>
      <c r="L2638" s="2">
        <f t="shared" si="400"/>
        <v>14.883197489516256</v>
      </c>
    </row>
    <row r="2639" spans="1:12" hidden="1" x14ac:dyDescent="0.3">
      <c r="A2639" s="74">
        <v>45553</v>
      </c>
      <c r="B2639" s="78">
        <v>9.39</v>
      </c>
      <c r="C2639" s="80"/>
      <c r="D2639" s="78">
        <v>41.65</v>
      </c>
      <c r="E2639" s="85" t="s">
        <v>38</v>
      </c>
      <c r="F2639" s="78">
        <v>9.9</v>
      </c>
      <c r="G2639" s="80"/>
      <c r="H2639" s="12">
        <v>30</v>
      </c>
      <c r="I2639" s="1">
        <v>50</v>
      </c>
      <c r="J2639" s="2">
        <f t="shared" si="398"/>
        <v>14.853984881946657</v>
      </c>
      <c r="K2639" s="2">
        <f t="shared" si="399"/>
        <v>20.036133744405895</v>
      </c>
      <c r="L2639" s="2">
        <f t="shared" si="400"/>
        <v>14.839270935843938</v>
      </c>
    </row>
    <row r="2640" spans="1:12" hidden="1" x14ac:dyDescent="0.3">
      <c r="A2640" s="74">
        <v>45554</v>
      </c>
      <c r="B2640" s="78">
        <v>10.43</v>
      </c>
      <c r="C2640" s="80"/>
      <c r="D2640" s="78">
        <v>39.85</v>
      </c>
      <c r="E2640" s="85" t="s">
        <v>38</v>
      </c>
      <c r="F2640" s="78">
        <v>14.29</v>
      </c>
      <c r="G2640" s="80"/>
      <c r="H2640" s="12">
        <v>30</v>
      </c>
      <c r="I2640" s="1">
        <v>50</v>
      </c>
      <c r="J2640" s="2">
        <f t="shared" si="398"/>
        <v>14.825362292414976</v>
      </c>
      <c r="K2640" s="2">
        <f t="shared" si="399"/>
        <v>19.962992534031255</v>
      </c>
      <c r="L2640" s="2">
        <f t="shared" si="400"/>
        <v>14.804468675956931</v>
      </c>
    </row>
    <row r="2641" spans="1:12" hidden="1" x14ac:dyDescent="0.3">
      <c r="A2641" s="74">
        <v>45555</v>
      </c>
      <c r="B2641" s="78">
        <v>14.14</v>
      </c>
      <c r="C2641" s="80"/>
      <c r="D2641" s="78">
        <v>26.17</v>
      </c>
      <c r="E2641" s="85" t="s">
        <v>38</v>
      </c>
      <c r="F2641" s="78">
        <v>18.600000000000001</v>
      </c>
      <c r="G2641" s="80"/>
      <c r="H2641" s="12">
        <v>30</v>
      </c>
      <c r="I2641" s="1">
        <v>50</v>
      </c>
      <c r="J2641" s="2">
        <f t="shared" si="398"/>
        <v>14.795444937043079</v>
      </c>
      <c r="K2641" s="2">
        <f t="shared" si="399"/>
        <v>19.938410401466413</v>
      </c>
      <c r="L2641" s="2">
        <f t="shared" si="400"/>
        <v>14.782745512115124</v>
      </c>
    </row>
    <row r="2642" spans="1:12" hidden="1" x14ac:dyDescent="0.3">
      <c r="A2642" s="74">
        <v>45556</v>
      </c>
      <c r="B2642" s="78">
        <v>9.64</v>
      </c>
      <c r="C2642" s="80"/>
      <c r="D2642" s="78">
        <v>13.41</v>
      </c>
      <c r="E2642" s="85" t="s">
        <v>38</v>
      </c>
      <c r="F2642" s="78">
        <v>13.28</v>
      </c>
      <c r="G2642" s="80"/>
      <c r="H2642" s="12">
        <v>30</v>
      </c>
      <c r="I2642" s="1">
        <v>50</v>
      </c>
      <c r="J2642" s="2">
        <f t="shared" si="398"/>
        <v>14.778723173957674</v>
      </c>
      <c r="K2642" s="2">
        <f t="shared" si="399"/>
        <v>19.932444983598977</v>
      </c>
      <c r="L2642" s="2">
        <f t="shared" si="400"/>
        <v>14.771474325674442</v>
      </c>
    </row>
    <row r="2643" spans="1:12" hidden="1" x14ac:dyDescent="0.3">
      <c r="A2643" s="74">
        <v>45557</v>
      </c>
      <c r="B2643" s="78">
        <v>10.34</v>
      </c>
      <c r="C2643" s="80"/>
      <c r="D2643" s="78">
        <v>11.63</v>
      </c>
      <c r="E2643" s="85" t="s">
        <v>38</v>
      </c>
      <c r="F2643" s="78">
        <v>12.8</v>
      </c>
      <c r="G2643" s="80"/>
      <c r="H2643" s="12">
        <v>30</v>
      </c>
      <c r="I2643" s="1">
        <v>50</v>
      </c>
      <c r="J2643" s="2">
        <f t="shared" si="398"/>
        <v>14.765389840624341</v>
      </c>
      <c r="K2643" s="2">
        <f t="shared" si="399"/>
        <v>19.935615012417422</v>
      </c>
      <c r="L2643" s="2">
        <f t="shared" si="400"/>
        <v>14.771559071437157</v>
      </c>
    </row>
    <row r="2644" spans="1:12" hidden="1" x14ac:dyDescent="0.3">
      <c r="A2644" s="74">
        <v>45558</v>
      </c>
      <c r="B2644" s="78">
        <v>10.61</v>
      </c>
      <c r="C2644" s="80"/>
      <c r="D2644" s="78">
        <v>22.65</v>
      </c>
      <c r="E2644" s="85" t="s">
        <v>38</v>
      </c>
      <c r="F2644" s="78">
        <v>12.69</v>
      </c>
      <c r="G2644" s="80"/>
      <c r="H2644" s="12">
        <v>30</v>
      </c>
      <c r="I2644" s="1">
        <v>50</v>
      </c>
      <c r="J2644" s="2">
        <f t="shared" si="398"/>
        <v>14.764949069274479</v>
      </c>
      <c r="K2644" s="2">
        <f t="shared" si="399"/>
        <v>19.968583312129233</v>
      </c>
      <c r="L2644" s="2">
        <f t="shared" si="400"/>
        <v>14.772943252228115</v>
      </c>
    </row>
    <row r="2645" spans="1:12" hidden="1" x14ac:dyDescent="0.3">
      <c r="A2645" s="74">
        <v>45559</v>
      </c>
      <c r="B2645" s="78">
        <v>17.61</v>
      </c>
      <c r="C2645" s="80"/>
      <c r="D2645" s="78">
        <v>24.67</v>
      </c>
      <c r="E2645" s="85" t="s">
        <v>38</v>
      </c>
      <c r="F2645" s="78">
        <v>16.440000000000001</v>
      </c>
      <c r="G2645" s="80"/>
      <c r="H2645" s="12">
        <v>30</v>
      </c>
      <c r="I2645" s="1">
        <v>50</v>
      </c>
      <c r="J2645" s="2">
        <f t="shared" si="398"/>
        <v>14.779136397098171</v>
      </c>
      <c r="K2645" s="2">
        <f t="shared" si="399"/>
        <v>19.982214436048544</v>
      </c>
      <c r="L2645" s="2">
        <f t="shared" si="400"/>
        <v>14.766559071437158</v>
      </c>
    </row>
    <row r="2646" spans="1:12" hidden="1" x14ac:dyDescent="0.3">
      <c r="A2646" s="74">
        <v>45560</v>
      </c>
      <c r="B2646" s="78">
        <v>29.45</v>
      </c>
      <c r="C2646" s="80"/>
      <c r="D2646" s="78">
        <v>86.52</v>
      </c>
      <c r="E2646" s="85" t="s">
        <v>38</v>
      </c>
      <c r="F2646" s="78">
        <v>27.58</v>
      </c>
      <c r="G2646" s="80"/>
      <c r="H2646" s="12">
        <v>30</v>
      </c>
      <c r="I2646" s="1">
        <v>50</v>
      </c>
      <c r="J2646" s="2">
        <f t="shared" si="398"/>
        <v>14.797648793792385</v>
      </c>
      <c r="K2646" s="2">
        <f t="shared" si="399"/>
        <v>20.159649594549986</v>
      </c>
      <c r="L2646" s="2">
        <f t="shared" si="400"/>
        <v>14.780992257386554</v>
      </c>
    </row>
    <row r="2647" spans="1:12" hidden="1" x14ac:dyDescent="0.3">
      <c r="A2647" s="74">
        <v>45561</v>
      </c>
      <c r="B2647" s="78">
        <v>18.940000000000001</v>
      </c>
      <c r="C2647" s="80"/>
      <c r="D2647" s="78">
        <v>18.18</v>
      </c>
      <c r="E2647" s="85" t="s">
        <v>38</v>
      </c>
      <c r="F2647" s="78">
        <v>15.63</v>
      </c>
      <c r="G2647" s="80"/>
      <c r="H2647" s="12">
        <v>30</v>
      </c>
      <c r="I2647" s="1">
        <v>50</v>
      </c>
      <c r="J2647" s="2">
        <f t="shared" si="398"/>
        <v>14.779783181144165</v>
      </c>
      <c r="K2647" s="2">
        <f t="shared" si="399"/>
        <v>20.136364291956326</v>
      </c>
      <c r="L2647" s="2">
        <f t="shared" si="400"/>
        <v>14.757319941002372</v>
      </c>
    </row>
    <row r="2648" spans="1:12" hidden="1" x14ac:dyDescent="0.3">
      <c r="A2648" s="74">
        <v>45562</v>
      </c>
      <c r="B2648" s="78">
        <v>9.42</v>
      </c>
      <c r="C2648" s="80"/>
      <c r="D2648" s="78">
        <v>9.3000000000000007</v>
      </c>
      <c r="E2648" s="85" t="s">
        <v>38</v>
      </c>
      <c r="F2648" s="78">
        <v>9.7799999999999994</v>
      </c>
      <c r="G2648" s="80"/>
      <c r="H2648" s="12">
        <v>30</v>
      </c>
      <c r="I2648" s="1">
        <v>50</v>
      </c>
      <c r="J2648" s="2">
        <f t="shared" si="398"/>
        <v>14.764521473155185</v>
      </c>
      <c r="K2648" s="2">
        <f t="shared" si="399"/>
        <v>20.121740532750433</v>
      </c>
      <c r="L2648" s="2">
        <f t="shared" si="400"/>
        <v>14.74918434778203</v>
      </c>
    </row>
    <row r="2649" spans="1:12" hidden="1" x14ac:dyDescent="0.3">
      <c r="A2649" s="74">
        <v>45563</v>
      </c>
      <c r="B2649" s="78">
        <v>8.76</v>
      </c>
      <c r="C2649" s="80"/>
      <c r="D2649" s="78">
        <v>9.32</v>
      </c>
      <c r="E2649" s="85" t="s">
        <v>38</v>
      </c>
      <c r="F2649" s="78">
        <v>9.9600000000000009</v>
      </c>
      <c r="G2649" s="80"/>
      <c r="H2649" s="12">
        <v>30</v>
      </c>
      <c r="I2649" s="1">
        <v>50</v>
      </c>
      <c r="J2649" s="2">
        <f t="shared" si="398"/>
        <v>14.747276294091826</v>
      </c>
      <c r="K2649" s="2">
        <f t="shared" si="399"/>
        <v>20.098945143701442</v>
      </c>
      <c r="L2649" s="2">
        <f t="shared" si="400"/>
        <v>14.732178698064518</v>
      </c>
    </row>
    <row r="2650" spans="1:12" hidden="1" x14ac:dyDescent="0.3">
      <c r="A2650" s="74">
        <v>45564</v>
      </c>
      <c r="B2650" s="78">
        <v>8.5399999999999991</v>
      </c>
      <c r="C2650" s="80"/>
      <c r="D2650" s="78">
        <v>8.34</v>
      </c>
      <c r="E2650" s="85" t="s">
        <v>38</v>
      </c>
      <c r="F2650" s="78">
        <v>8.8800000000000008</v>
      </c>
      <c r="G2650" s="80"/>
      <c r="H2650" s="12">
        <v>30</v>
      </c>
      <c r="I2650" s="1">
        <v>50</v>
      </c>
      <c r="J2650" s="2">
        <f t="shared" si="398"/>
        <v>14.721684007590447</v>
      </c>
      <c r="K2650" s="2">
        <f t="shared" si="399"/>
        <v>20.054564740243226</v>
      </c>
      <c r="L2650" s="2">
        <f t="shared" si="400"/>
        <v>14.704664573770733</v>
      </c>
    </row>
    <row r="2651" spans="1:12" hidden="1" x14ac:dyDescent="0.3">
      <c r="A2651" s="74">
        <v>45565</v>
      </c>
      <c r="B2651" s="78">
        <v>10.61</v>
      </c>
      <c r="C2651" s="80"/>
      <c r="D2651" s="78">
        <v>11.03</v>
      </c>
      <c r="E2651" s="85" t="s">
        <v>38</v>
      </c>
      <c r="F2651" s="78">
        <v>11.15</v>
      </c>
      <c r="G2651" s="80"/>
      <c r="H2651" s="12">
        <v>30</v>
      </c>
      <c r="I2651" s="1">
        <v>50</v>
      </c>
      <c r="J2651" s="2">
        <f t="shared" si="398"/>
        <v>14.690168856075298</v>
      </c>
      <c r="K2651" s="2">
        <f t="shared" si="399"/>
        <v>19.991106526986741</v>
      </c>
      <c r="L2651" s="2">
        <f t="shared" si="400"/>
        <v>14.672432935352653</v>
      </c>
    </row>
    <row r="2652" spans="1:12" hidden="1" x14ac:dyDescent="0.3">
      <c r="A2652" s="74">
        <v>45566</v>
      </c>
      <c r="B2652" s="78">
        <v>23.154782608695673</v>
      </c>
      <c r="C2652" s="80" t="s">
        <v>42</v>
      </c>
      <c r="D2652" s="78">
        <v>18.73</v>
      </c>
      <c r="E2652" s="85" t="s">
        <v>38</v>
      </c>
      <c r="F2652" s="112">
        <v>15.57</v>
      </c>
      <c r="G2652" s="80" t="s">
        <v>38</v>
      </c>
      <c r="H2652" s="12">
        <v>30</v>
      </c>
      <c r="I2652" s="1">
        <v>50</v>
      </c>
      <c r="J2652" s="2">
        <f t="shared" ref="J2652:J2682" si="401">AVERAGE(B2288:B2652)</f>
        <v>14.634644841223221</v>
      </c>
      <c r="K2652" s="2">
        <f t="shared" ref="K2652:K2682" si="402">AVERAGE(D2288:D2652)</f>
        <v>19.925631022663971</v>
      </c>
      <c r="L2652" s="2">
        <f t="shared" ref="L2652:L2682" si="403">AVERAGE(F2288:F2652)</f>
        <v>14.593873613318754</v>
      </c>
    </row>
    <row r="2653" spans="1:12" hidden="1" x14ac:dyDescent="0.3">
      <c r="A2653" s="74">
        <v>45567</v>
      </c>
      <c r="B2653" s="78">
        <v>16.38</v>
      </c>
      <c r="C2653" s="80" t="s">
        <v>38</v>
      </c>
      <c r="D2653" s="78">
        <v>15.41</v>
      </c>
      <c r="E2653" s="85" t="s">
        <v>38</v>
      </c>
      <c r="F2653" s="78">
        <v>16.97</v>
      </c>
      <c r="G2653" s="80" t="s">
        <v>38</v>
      </c>
      <c r="H2653" s="12">
        <v>30</v>
      </c>
      <c r="I2653" s="1">
        <v>50</v>
      </c>
      <c r="J2653" s="2">
        <f t="shared" si="401"/>
        <v>14.61001674204967</v>
      </c>
      <c r="K2653" s="2">
        <f t="shared" si="402"/>
        <v>19.840818342548694</v>
      </c>
      <c r="L2653" s="2">
        <f t="shared" si="403"/>
        <v>14.575738020098417</v>
      </c>
    </row>
    <row r="2654" spans="1:12" hidden="1" x14ac:dyDescent="0.3">
      <c r="A2654" s="74">
        <v>45568</v>
      </c>
      <c r="B2654" s="78">
        <v>20.88</v>
      </c>
      <c r="C2654" s="80" t="s">
        <v>38</v>
      </c>
      <c r="D2654" s="78">
        <v>10.93</v>
      </c>
      <c r="E2654" s="85" t="s">
        <v>38</v>
      </c>
      <c r="F2654" s="78">
        <v>12.92</v>
      </c>
      <c r="G2654" s="80" t="s">
        <v>38</v>
      </c>
      <c r="H2654" s="12">
        <v>30</v>
      </c>
      <c r="I2654" s="1">
        <v>50</v>
      </c>
      <c r="J2654" s="2">
        <f t="shared" si="401"/>
        <v>14.609879001002835</v>
      </c>
      <c r="K2654" s="2">
        <f t="shared" si="402"/>
        <v>19.759665604796535</v>
      </c>
      <c r="L2654" s="2">
        <f t="shared" si="403"/>
        <v>14.547715421228363</v>
      </c>
    </row>
    <row r="2655" spans="1:12" hidden="1" x14ac:dyDescent="0.3">
      <c r="A2655" s="74">
        <v>45569</v>
      </c>
      <c r="B2655" s="78">
        <v>11.79</v>
      </c>
      <c r="C2655" s="80" t="s">
        <v>38</v>
      </c>
      <c r="D2655" s="78">
        <v>23.1</v>
      </c>
      <c r="E2655" s="85" t="s">
        <v>38</v>
      </c>
      <c r="F2655" s="78">
        <v>13.95</v>
      </c>
      <c r="G2655" s="80" t="s">
        <v>38</v>
      </c>
      <c r="H2655" s="12">
        <v>30</v>
      </c>
      <c r="I2655" s="1">
        <v>50</v>
      </c>
      <c r="J2655" s="2">
        <f t="shared" si="401"/>
        <v>14.626848697972532</v>
      </c>
      <c r="K2655" s="2">
        <f t="shared" si="402"/>
        <v>19.798195864162526</v>
      </c>
      <c r="L2655" s="2">
        <f t="shared" si="403"/>
        <v>14.565455534222711</v>
      </c>
    </row>
    <row r="2656" spans="1:12" hidden="1" x14ac:dyDescent="0.3">
      <c r="A2656" s="74">
        <v>45570</v>
      </c>
      <c r="B2656" s="78">
        <v>10.18</v>
      </c>
      <c r="C2656" s="80" t="s">
        <v>38</v>
      </c>
      <c r="D2656" s="78">
        <v>12.95</v>
      </c>
      <c r="E2656" s="85" t="s">
        <v>38</v>
      </c>
      <c r="F2656" s="78">
        <v>13.14</v>
      </c>
      <c r="G2656" s="80" t="s">
        <v>38</v>
      </c>
      <c r="H2656" s="12">
        <v>30</v>
      </c>
      <c r="I2656" s="1">
        <v>50</v>
      </c>
      <c r="J2656" s="2">
        <f t="shared" si="401"/>
        <v>14.624782582270054</v>
      </c>
      <c r="K2656" s="2">
        <f t="shared" si="402"/>
        <v>19.796899034191348</v>
      </c>
      <c r="L2656" s="2">
        <f t="shared" si="403"/>
        <v>14.560429742034058</v>
      </c>
    </row>
    <row r="2657" spans="1:12" hidden="1" x14ac:dyDescent="0.3">
      <c r="A2657" s="74">
        <v>45571</v>
      </c>
      <c r="B2657" s="78">
        <v>10.833741007194252</v>
      </c>
      <c r="C2657" s="80" t="s">
        <v>143</v>
      </c>
      <c r="D2657" s="78">
        <v>13.250000000000018</v>
      </c>
      <c r="E2657" s="85" t="s">
        <v>143</v>
      </c>
      <c r="F2657" s="78">
        <v>13.990503597122318</v>
      </c>
      <c r="G2657" s="80" t="s">
        <v>143</v>
      </c>
      <c r="H2657" s="12">
        <v>30</v>
      </c>
      <c r="I2657" s="1">
        <v>50</v>
      </c>
      <c r="J2657" s="2">
        <f t="shared" si="401"/>
        <v>14.61928324620172</v>
      </c>
      <c r="K2657" s="2">
        <f t="shared" si="402"/>
        <v>19.798224682606332</v>
      </c>
      <c r="L2657" s="2">
        <f t="shared" si="403"/>
        <v>14.560515910387512</v>
      </c>
    </row>
    <row r="2658" spans="1:12" hidden="1" x14ac:dyDescent="0.3">
      <c r="A2658" s="74">
        <v>45572</v>
      </c>
      <c r="B2658" s="78">
        <v>16.45</v>
      </c>
      <c r="C2658" s="80" t="s">
        <v>38</v>
      </c>
      <c r="D2658" s="78">
        <v>16.54</v>
      </c>
      <c r="E2658" s="85" t="s">
        <v>38</v>
      </c>
      <c r="F2658" s="78">
        <v>14.72</v>
      </c>
      <c r="G2658" s="80" t="s">
        <v>38</v>
      </c>
      <c r="H2658" s="12">
        <v>30</v>
      </c>
      <c r="I2658" s="1">
        <v>50</v>
      </c>
      <c r="J2658" s="2">
        <f t="shared" si="401"/>
        <v>14.637657901849101</v>
      </c>
      <c r="K2658" s="2">
        <f t="shared" si="402"/>
        <v>19.821020071655322</v>
      </c>
      <c r="L2658" s="2">
        <f t="shared" si="403"/>
        <v>14.573679752195424</v>
      </c>
    </row>
    <row r="2659" spans="1:12" hidden="1" x14ac:dyDescent="0.3">
      <c r="A2659" s="74">
        <v>45573</v>
      </c>
      <c r="B2659" s="78">
        <v>22.43</v>
      </c>
      <c r="C2659" s="80" t="s">
        <v>38</v>
      </c>
      <c r="D2659" s="78">
        <v>21.63</v>
      </c>
      <c r="E2659" s="85" t="s">
        <v>38</v>
      </c>
      <c r="F2659" s="78">
        <v>22.36</v>
      </c>
      <c r="G2659" s="80" t="s">
        <v>38</v>
      </c>
      <c r="H2659" s="12">
        <v>30</v>
      </c>
      <c r="I2659" s="1">
        <v>50</v>
      </c>
      <c r="J2659" s="2">
        <f t="shared" si="401"/>
        <v>14.66561933435599</v>
      </c>
      <c r="K2659" s="2">
        <f t="shared" si="402"/>
        <v>19.841682895862814</v>
      </c>
      <c r="L2659" s="2">
        <f t="shared" si="403"/>
        <v>14.601674102477906</v>
      </c>
    </row>
    <row r="2660" spans="1:12" hidden="1" x14ac:dyDescent="0.3">
      <c r="A2660" s="74">
        <v>45574</v>
      </c>
      <c r="B2660" s="78">
        <v>17.559999999999999</v>
      </c>
      <c r="C2660" s="80" t="s">
        <v>38</v>
      </c>
      <c r="D2660" s="78">
        <v>7.18</v>
      </c>
      <c r="E2660" s="85" t="s">
        <v>38</v>
      </c>
      <c r="F2660" s="78">
        <v>8.9986956521739216</v>
      </c>
      <c r="G2660" s="80" t="s">
        <v>69</v>
      </c>
      <c r="H2660" s="12">
        <v>30</v>
      </c>
      <c r="I2660" s="1">
        <v>50</v>
      </c>
      <c r="J2660" s="2">
        <f t="shared" si="401"/>
        <v>14.657272226917973</v>
      </c>
      <c r="K2660" s="2">
        <f t="shared" si="402"/>
        <v>19.808484048600569</v>
      </c>
      <c r="L2660" s="2">
        <f t="shared" si="403"/>
        <v>14.568280587371055</v>
      </c>
    </row>
    <row r="2661" spans="1:12" hidden="1" x14ac:dyDescent="0.3">
      <c r="A2661" s="74">
        <v>45575</v>
      </c>
      <c r="B2661" s="78">
        <v>10.92</v>
      </c>
      <c r="C2661" s="80" t="s">
        <v>38</v>
      </c>
      <c r="D2661" s="78">
        <v>12.58</v>
      </c>
      <c r="E2661" s="85" t="s">
        <v>38</v>
      </c>
      <c r="F2661" s="78">
        <v>9.27</v>
      </c>
      <c r="G2661" s="80" t="s">
        <v>38</v>
      </c>
      <c r="H2661" s="12">
        <v>30</v>
      </c>
      <c r="I2661" s="1">
        <v>50</v>
      </c>
      <c r="J2661" s="2">
        <f t="shared" si="401"/>
        <v>14.642093163557091</v>
      </c>
      <c r="K2661" s="2">
        <f t="shared" si="402"/>
        <v>19.791682895862813</v>
      </c>
      <c r="L2661" s="2">
        <f t="shared" si="403"/>
        <v>14.54593718280216</v>
      </c>
    </row>
    <row r="2662" spans="1:12" hidden="1" x14ac:dyDescent="0.3">
      <c r="A2662" s="74">
        <v>45576</v>
      </c>
      <c r="B2662" s="78">
        <v>16.73</v>
      </c>
      <c r="C2662" s="80" t="s">
        <v>38</v>
      </c>
      <c r="D2662" s="78">
        <v>18.440000000000001</v>
      </c>
      <c r="E2662" s="85" t="s">
        <v>38</v>
      </c>
      <c r="F2662" s="78">
        <v>19.13</v>
      </c>
      <c r="G2662" s="80" t="s">
        <v>38</v>
      </c>
      <c r="H2662" s="12">
        <v>30</v>
      </c>
      <c r="I2662" s="1">
        <v>50</v>
      </c>
      <c r="J2662" s="2">
        <f t="shared" si="401"/>
        <v>14.628622089176927</v>
      </c>
      <c r="K2662" s="2">
        <f t="shared" si="402"/>
        <v>19.741509985199993</v>
      </c>
      <c r="L2662" s="2">
        <f t="shared" si="403"/>
        <v>14.554016278847357</v>
      </c>
    </row>
    <row r="2663" spans="1:12" hidden="1" x14ac:dyDescent="0.3">
      <c r="A2663" s="74">
        <v>45577</v>
      </c>
      <c r="B2663" s="78">
        <v>18.350000000000001</v>
      </c>
      <c r="C2663" s="80" t="s">
        <v>38</v>
      </c>
      <c r="D2663" s="78">
        <v>21.38</v>
      </c>
      <c r="E2663" s="85" t="s">
        <v>38</v>
      </c>
      <c r="F2663" s="78">
        <v>20.95</v>
      </c>
      <c r="G2663" s="80" t="s">
        <v>38</v>
      </c>
      <c r="H2663" s="12">
        <v>30</v>
      </c>
      <c r="I2663" s="1">
        <v>50</v>
      </c>
      <c r="J2663" s="2">
        <f t="shared" si="401"/>
        <v>14.643277736559847</v>
      </c>
      <c r="K2663" s="2">
        <f t="shared" si="402"/>
        <v>19.757907679724489</v>
      </c>
      <c r="L2663" s="2">
        <f t="shared" si="403"/>
        <v>14.560202719525321</v>
      </c>
    </row>
    <row r="2664" spans="1:12" hidden="1" x14ac:dyDescent="0.3">
      <c r="A2664" s="74">
        <v>45578</v>
      </c>
      <c r="B2664" s="78">
        <v>11.98</v>
      </c>
      <c r="C2664" s="80" t="s">
        <v>38</v>
      </c>
      <c r="D2664" s="78">
        <v>13.8</v>
      </c>
      <c r="E2664" s="85" t="s">
        <v>38</v>
      </c>
      <c r="F2664" s="78">
        <v>14.42</v>
      </c>
      <c r="G2664" s="80" t="s">
        <v>38</v>
      </c>
      <c r="H2664" s="12">
        <v>30</v>
      </c>
      <c r="I2664" s="1">
        <v>50</v>
      </c>
      <c r="J2664" s="2">
        <f t="shared" si="401"/>
        <v>14.642974706256817</v>
      </c>
      <c r="K2664" s="2">
        <f t="shared" si="402"/>
        <v>19.74785004283688</v>
      </c>
      <c r="L2664" s="2">
        <f t="shared" si="403"/>
        <v>14.551417408790856</v>
      </c>
    </row>
    <row r="2665" spans="1:12" hidden="1" x14ac:dyDescent="0.3">
      <c r="A2665" s="74">
        <v>45579</v>
      </c>
      <c r="B2665" s="78" t="s">
        <v>33</v>
      </c>
      <c r="C2665" s="80" t="s">
        <v>142</v>
      </c>
      <c r="D2665" s="78" t="s">
        <v>33</v>
      </c>
      <c r="E2665" s="80" t="s">
        <v>142</v>
      </c>
      <c r="F2665" s="78" t="s">
        <v>33</v>
      </c>
      <c r="G2665" s="80" t="s">
        <v>142</v>
      </c>
      <c r="H2665" s="12">
        <v>30</v>
      </c>
      <c r="I2665" s="1">
        <v>50</v>
      </c>
      <c r="J2665" s="2">
        <f t="shared" si="401"/>
        <v>14.631656956826587</v>
      </c>
      <c r="K2665" s="2">
        <f t="shared" si="402"/>
        <v>19.74466463833641</v>
      </c>
      <c r="L2665" s="2">
        <f t="shared" si="403"/>
        <v>14.542752868872414</v>
      </c>
    </row>
    <row r="2666" spans="1:12" hidden="1" x14ac:dyDescent="0.3">
      <c r="A2666" s="74">
        <v>45580</v>
      </c>
      <c r="B2666" s="78" t="s">
        <v>33</v>
      </c>
      <c r="C2666" s="80" t="s">
        <v>142</v>
      </c>
      <c r="D2666" s="78" t="s">
        <v>33</v>
      </c>
      <c r="E2666" s="80" t="s">
        <v>142</v>
      </c>
      <c r="F2666" s="78" t="s">
        <v>33</v>
      </c>
      <c r="G2666" s="80" t="s">
        <v>142</v>
      </c>
      <c r="H2666" s="12">
        <v>30</v>
      </c>
      <c r="I2666" s="1">
        <v>50</v>
      </c>
      <c r="J2666" s="2">
        <f t="shared" si="401"/>
        <v>14.611273735100344</v>
      </c>
      <c r="K2666" s="2">
        <f t="shared" si="402"/>
        <v>19.688475260476515</v>
      </c>
      <c r="L2666" s="2">
        <f t="shared" si="403"/>
        <v>14.499891371340805</v>
      </c>
    </row>
    <row r="2667" spans="1:12" hidden="1" x14ac:dyDescent="0.3">
      <c r="A2667" s="74">
        <v>45581</v>
      </c>
      <c r="B2667" s="78">
        <v>15.33</v>
      </c>
      <c r="C2667" s="80" t="s">
        <v>38</v>
      </c>
      <c r="D2667" s="78">
        <v>13.35</v>
      </c>
      <c r="E2667" s="85" t="s">
        <v>38</v>
      </c>
      <c r="F2667" s="78">
        <v>14.03</v>
      </c>
      <c r="G2667" s="80" t="s">
        <v>38</v>
      </c>
      <c r="H2667" s="12">
        <v>30</v>
      </c>
      <c r="I2667" s="1">
        <v>50</v>
      </c>
      <c r="J2667" s="2">
        <f t="shared" si="401"/>
        <v>14.588365147842728</v>
      </c>
      <c r="K2667" s="2">
        <f t="shared" si="402"/>
        <v>19.67444627496927</v>
      </c>
      <c r="L2667" s="2">
        <f t="shared" si="403"/>
        <v>14.482703871340801</v>
      </c>
    </row>
    <row r="2668" spans="1:12" hidden="1" x14ac:dyDescent="0.3">
      <c r="A2668" s="74">
        <v>45582</v>
      </c>
      <c r="B2668" s="78">
        <v>9.36</v>
      </c>
      <c r="C2668" s="80" t="s">
        <v>38</v>
      </c>
      <c r="D2668" s="78">
        <v>10.11</v>
      </c>
      <c r="E2668" s="85" t="s">
        <v>38</v>
      </c>
      <c r="F2668" s="78">
        <v>9.76</v>
      </c>
      <c r="G2668" s="80" t="s">
        <v>38</v>
      </c>
      <c r="H2668" s="12">
        <v>30</v>
      </c>
      <c r="I2668" s="1">
        <v>50</v>
      </c>
      <c r="J2668" s="2">
        <f t="shared" si="401"/>
        <v>14.569999496873198</v>
      </c>
      <c r="K2668" s="2">
        <f t="shared" si="402"/>
        <v>19.669489753230138</v>
      </c>
      <c r="L2668" s="2">
        <f t="shared" si="403"/>
        <v>14.470942507704443</v>
      </c>
    </row>
    <row r="2669" spans="1:12" hidden="1" x14ac:dyDescent="0.3">
      <c r="A2669" s="74">
        <v>45583</v>
      </c>
      <c r="B2669" s="78">
        <v>13.06</v>
      </c>
      <c r="C2669" s="80" t="s">
        <v>38</v>
      </c>
      <c r="D2669" s="78">
        <v>14.91</v>
      </c>
      <c r="E2669" s="85" t="s">
        <v>38</v>
      </c>
      <c r="F2669" s="78">
        <v>12.93</v>
      </c>
      <c r="G2669" s="80" t="s">
        <v>38</v>
      </c>
      <c r="H2669" s="12">
        <v>30</v>
      </c>
      <c r="I2669" s="1">
        <v>50</v>
      </c>
      <c r="J2669" s="2">
        <f t="shared" si="401"/>
        <v>14.56582822754482</v>
      </c>
      <c r="K2669" s="2">
        <f t="shared" si="402"/>
        <v>19.65573400249826</v>
      </c>
      <c r="L2669" s="2">
        <f t="shared" si="403"/>
        <v>14.466577231478652</v>
      </c>
    </row>
    <row r="2670" spans="1:12" hidden="1" x14ac:dyDescent="0.3">
      <c r="A2670" s="74">
        <v>45584</v>
      </c>
      <c r="B2670" s="78">
        <v>8.3800000000000008</v>
      </c>
      <c r="C2670" s="80" t="s">
        <v>38</v>
      </c>
      <c r="D2670" s="78">
        <v>9.36</v>
      </c>
      <c r="E2670" s="85" t="s">
        <v>38</v>
      </c>
      <c r="F2670" s="78">
        <v>9.93</v>
      </c>
      <c r="G2670" s="80" t="s">
        <v>38</v>
      </c>
      <c r="H2670" s="12">
        <v>30</v>
      </c>
      <c r="I2670" s="1">
        <v>50</v>
      </c>
      <c r="J2670" s="2">
        <f t="shared" si="401"/>
        <v>14.548787378433127</v>
      </c>
      <c r="K2670" s="2">
        <f t="shared" si="402"/>
        <v>19.626063299321032</v>
      </c>
      <c r="L2670" s="2">
        <f t="shared" si="403"/>
        <v>14.453762041559221</v>
      </c>
    </row>
    <row r="2671" spans="1:12" hidden="1" x14ac:dyDescent="0.3">
      <c r="A2671" s="74">
        <v>45585</v>
      </c>
      <c r="B2671" s="78">
        <v>14.56</v>
      </c>
      <c r="C2671" s="80" t="s">
        <v>38</v>
      </c>
      <c r="D2671" s="78">
        <v>14.18</v>
      </c>
      <c r="E2671" s="85" t="s">
        <v>38</v>
      </c>
      <c r="F2671" s="78">
        <v>15.59</v>
      </c>
      <c r="G2671" s="80" t="s">
        <v>38</v>
      </c>
      <c r="H2671" s="12">
        <v>30</v>
      </c>
      <c r="I2671" s="1">
        <v>50</v>
      </c>
      <c r="J2671" s="2">
        <f t="shared" si="401"/>
        <v>14.527768094686573</v>
      </c>
      <c r="K2671" s="2">
        <f t="shared" si="402"/>
        <v>19.602288083182703</v>
      </c>
      <c r="L2671" s="2">
        <f t="shared" si="403"/>
        <v>14.443225318395381</v>
      </c>
    </row>
    <row r="2672" spans="1:12" hidden="1" x14ac:dyDescent="0.3">
      <c r="A2672" s="74">
        <v>45586</v>
      </c>
      <c r="B2672" s="78">
        <v>15.23</v>
      </c>
      <c r="C2672" s="80" t="s">
        <v>38</v>
      </c>
      <c r="D2672" s="78">
        <v>14.52</v>
      </c>
      <c r="E2672" s="85" t="s">
        <v>38</v>
      </c>
      <c r="F2672" s="78">
        <v>16.170000000000002</v>
      </c>
      <c r="G2672" s="80" t="s">
        <v>38</v>
      </c>
      <c r="H2672" s="12">
        <v>30</v>
      </c>
      <c r="I2672" s="1">
        <v>50</v>
      </c>
      <c r="J2672" s="2">
        <f t="shared" si="401"/>
        <v>14.498429251711364</v>
      </c>
      <c r="K2672" s="2">
        <f t="shared" si="402"/>
        <v>19.52741776617982</v>
      </c>
      <c r="L2672" s="2">
        <f t="shared" si="403"/>
        <v>14.387588384913588</v>
      </c>
    </row>
    <row r="2673" spans="1:12" hidden="1" x14ac:dyDescent="0.3">
      <c r="A2673" s="74">
        <v>45587</v>
      </c>
      <c r="B2673" s="78">
        <v>19.04</v>
      </c>
      <c r="C2673" s="80" t="s">
        <v>38</v>
      </c>
      <c r="D2673" s="78">
        <v>17.73</v>
      </c>
      <c r="E2673" s="85" t="s">
        <v>38</v>
      </c>
      <c r="F2673" s="78">
        <v>16.07</v>
      </c>
      <c r="G2673" s="80" t="s">
        <v>38</v>
      </c>
      <c r="H2673" s="12">
        <v>30</v>
      </c>
      <c r="I2673" s="1">
        <v>50</v>
      </c>
      <c r="J2673" s="2">
        <f t="shared" si="401"/>
        <v>14.504792888075002</v>
      </c>
      <c r="K2673" s="2">
        <f t="shared" si="402"/>
        <v>19.496524394421893</v>
      </c>
      <c r="L2673" s="2">
        <f t="shared" si="403"/>
        <v>14.382334147625453</v>
      </c>
    </row>
    <row r="2674" spans="1:12" hidden="1" x14ac:dyDescent="0.3">
      <c r="A2674" s="74">
        <v>45588</v>
      </c>
      <c r="B2674" s="78">
        <v>17.079999999999998</v>
      </c>
      <c r="C2674" s="80" t="s">
        <v>38</v>
      </c>
      <c r="D2674" s="78">
        <v>21.61</v>
      </c>
      <c r="E2674" s="85" t="s">
        <v>38</v>
      </c>
      <c r="F2674" s="78">
        <v>16.739999999999998</v>
      </c>
      <c r="G2674" s="80" t="s">
        <v>38</v>
      </c>
      <c r="H2674" s="12">
        <v>30</v>
      </c>
      <c r="I2674" s="1">
        <v>50</v>
      </c>
      <c r="J2674" s="2">
        <f t="shared" si="401"/>
        <v>14.482230904603925</v>
      </c>
      <c r="K2674" s="2">
        <f t="shared" si="402"/>
        <v>19.449435057246099</v>
      </c>
      <c r="L2674" s="2">
        <f t="shared" si="403"/>
        <v>14.363040362314717</v>
      </c>
    </row>
    <row r="2675" spans="1:12" hidden="1" x14ac:dyDescent="0.3">
      <c r="A2675" s="74">
        <v>45589</v>
      </c>
      <c r="B2675" s="78">
        <v>21.23</v>
      </c>
      <c r="C2675" s="80" t="s">
        <v>38</v>
      </c>
      <c r="D2675" s="78">
        <v>25.35</v>
      </c>
      <c r="E2675" s="85" t="s">
        <v>38</v>
      </c>
      <c r="F2675" s="78">
        <v>22.54</v>
      </c>
      <c r="G2675" s="80" t="s">
        <v>38</v>
      </c>
      <c r="H2675" s="12">
        <v>30</v>
      </c>
      <c r="I2675" s="1">
        <v>50</v>
      </c>
      <c r="J2675" s="2">
        <f t="shared" si="401"/>
        <v>14.464214375678306</v>
      </c>
      <c r="K2675" s="2">
        <f t="shared" si="402"/>
        <v>19.37900278058904</v>
      </c>
      <c r="L2675" s="2">
        <f t="shared" si="403"/>
        <v>14.31630462063465</v>
      </c>
    </row>
    <row r="2676" spans="1:12" hidden="1" x14ac:dyDescent="0.3">
      <c r="A2676" s="74">
        <v>45590</v>
      </c>
      <c r="B2676" s="78">
        <v>15.52</v>
      </c>
      <c r="C2676" s="80" t="s">
        <v>38</v>
      </c>
      <c r="D2676" s="78">
        <v>14.96</v>
      </c>
      <c r="E2676" s="85" t="s">
        <v>38</v>
      </c>
      <c r="F2676" s="78">
        <v>15.29</v>
      </c>
      <c r="G2676" s="80" t="s">
        <v>38</v>
      </c>
      <c r="H2676" s="12">
        <v>30</v>
      </c>
      <c r="I2676" s="1">
        <v>50</v>
      </c>
      <c r="J2676" s="2">
        <f t="shared" si="401"/>
        <v>14.458401703501998</v>
      </c>
      <c r="K2676" s="2">
        <f t="shared" si="402"/>
        <v>19.379204509695672</v>
      </c>
      <c r="L2676" s="2">
        <f t="shared" si="403"/>
        <v>14.313988236453859</v>
      </c>
    </row>
    <row r="2677" spans="1:12" hidden="1" x14ac:dyDescent="0.3">
      <c r="A2677" s="74">
        <v>45591</v>
      </c>
      <c r="B2677" s="78">
        <v>19.37</v>
      </c>
      <c r="C2677" s="80" t="s">
        <v>38</v>
      </c>
      <c r="D2677" s="78">
        <v>18.989999999999998</v>
      </c>
      <c r="E2677" s="85" t="s">
        <v>38</v>
      </c>
      <c r="F2677" s="78">
        <v>20.79</v>
      </c>
      <c r="G2677" s="80" t="s">
        <v>38</v>
      </c>
      <c r="H2677" s="12">
        <v>30</v>
      </c>
      <c r="I2677" s="1">
        <v>50</v>
      </c>
      <c r="J2677" s="2">
        <f t="shared" si="401"/>
        <v>14.487162034080511</v>
      </c>
      <c r="K2677" s="2">
        <f t="shared" si="402"/>
        <v>19.411629188762998</v>
      </c>
      <c r="L2677" s="2">
        <f t="shared" si="403"/>
        <v>14.352095581086626</v>
      </c>
    </row>
    <row r="2678" spans="1:12" hidden="1" x14ac:dyDescent="0.3">
      <c r="A2678" s="74">
        <v>45592</v>
      </c>
      <c r="B2678" s="78">
        <v>18.87</v>
      </c>
      <c r="C2678" s="80" t="s">
        <v>38</v>
      </c>
      <c r="D2678" s="78">
        <v>16.97</v>
      </c>
      <c r="E2678" s="85" t="s">
        <v>38</v>
      </c>
      <c r="F2678" s="78">
        <v>17.239999999999998</v>
      </c>
      <c r="G2678" s="80" t="s">
        <v>38</v>
      </c>
      <c r="H2678" s="12">
        <v>30</v>
      </c>
      <c r="I2678" s="1">
        <v>50</v>
      </c>
      <c r="J2678" s="2">
        <f t="shared" si="401"/>
        <v>14.517547709011636</v>
      </c>
      <c r="K2678" s="2">
        <f t="shared" si="402"/>
        <v>19.440159448128995</v>
      </c>
      <c r="L2678" s="2">
        <f t="shared" si="403"/>
        <v>14.382547558487756</v>
      </c>
    </row>
    <row r="2679" spans="1:12" hidden="1" x14ac:dyDescent="0.3">
      <c r="A2679" s="74">
        <v>45593</v>
      </c>
      <c r="B2679" s="78">
        <v>19.3</v>
      </c>
      <c r="C2679" s="80" t="s">
        <v>38</v>
      </c>
      <c r="D2679" s="78">
        <v>21.6</v>
      </c>
      <c r="E2679" s="85" t="s">
        <v>38</v>
      </c>
      <c r="F2679" s="78">
        <v>21.92</v>
      </c>
      <c r="G2679" s="80" t="s">
        <v>38</v>
      </c>
      <c r="H2679" s="12">
        <v>30</v>
      </c>
      <c r="I2679" s="1">
        <v>50</v>
      </c>
      <c r="J2679" s="2">
        <f t="shared" si="401"/>
        <v>14.54889757127059</v>
      </c>
      <c r="K2679" s="2">
        <f t="shared" si="402"/>
        <v>19.476701234872511</v>
      </c>
      <c r="L2679" s="2">
        <f t="shared" si="403"/>
        <v>14.422830044363465</v>
      </c>
    </row>
    <row r="2680" spans="1:12" hidden="1" x14ac:dyDescent="0.3">
      <c r="A2680" s="74">
        <v>45594</v>
      </c>
      <c r="B2680" s="78">
        <v>26.14</v>
      </c>
      <c r="C2680" s="80" t="s">
        <v>38</v>
      </c>
      <c r="D2680" s="78">
        <v>24.73</v>
      </c>
      <c r="E2680" s="85" t="s">
        <v>38</v>
      </c>
      <c r="F2680" s="78">
        <v>26.22</v>
      </c>
      <c r="G2680" s="80" t="s">
        <v>38</v>
      </c>
      <c r="H2680" s="12">
        <v>30</v>
      </c>
      <c r="I2680" s="1">
        <v>50</v>
      </c>
      <c r="J2680" s="2">
        <f t="shared" si="401"/>
        <v>14.584379664934502</v>
      </c>
      <c r="K2680" s="2">
        <f t="shared" si="402"/>
        <v>19.434545340814598</v>
      </c>
      <c r="L2680" s="2">
        <f t="shared" si="403"/>
        <v>14.456191626284369</v>
      </c>
    </row>
    <row r="2681" spans="1:12" hidden="1" x14ac:dyDescent="0.3">
      <c r="A2681" s="74">
        <v>45595</v>
      </c>
      <c r="B2681" s="78">
        <v>22.23</v>
      </c>
      <c r="C2681" s="80" t="s">
        <v>38</v>
      </c>
      <c r="D2681" s="78">
        <v>24.25</v>
      </c>
      <c r="E2681" s="85" t="s">
        <v>38</v>
      </c>
      <c r="F2681" s="78">
        <v>20.25</v>
      </c>
      <c r="G2681" s="80" t="s">
        <v>38</v>
      </c>
      <c r="H2681" s="12">
        <v>30</v>
      </c>
      <c r="I2681" s="1">
        <v>50</v>
      </c>
      <c r="J2681" s="2">
        <f t="shared" si="401"/>
        <v>14.576803907358745</v>
      </c>
      <c r="K2681" s="2">
        <f t="shared" si="402"/>
        <v>19.377744188076843</v>
      </c>
      <c r="L2681" s="2">
        <f t="shared" si="403"/>
        <v>14.426170182101103</v>
      </c>
    </row>
    <row r="2682" spans="1:12" hidden="1" x14ac:dyDescent="0.3">
      <c r="A2682" s="74">
        <v>45596</v>
      </c>
      <c r="B2682" s="78">
        <v>24.08</v>
      </c>
      <c r="C2682" s="80" t="s">
        <v>38</v>
      </c>
      <c r="D2682" s="78">
        <v>23.24</v>
      </c>
      <c r="E2682" s="85" t="s">
        <v>38</v>
      </c>
      <c r="F2682" s="78">
        <v>20.58</v>
      </c>
      <c r="G2682" s="80" t="s">
        <v>38</v>
      </c>
      <c r="H2682" s="12">
        <v>30</v>
      </c>
      <c r="I2682" s="1">
        <v>50</v>
      </c>
      <c r="J2682" s="2">
        <f t="shared" si="401"/>
        <v>14.571046331601169</v>
      </c>
      <c r="K2682" s="2">
        <f t="shared" si="402"/>
        <v>19.374084245713728</v>
      </c>
      <c r="L2682" s="2">
        <f t="shared" si="403"/>
        <v>14.40831707475647</v>
      </c>
    </row>
    <row r="2683" spans="1:12" hidden="1" x14ac:dyDescent="0.3">
      <c r="A2683" s="74">
        <v>45597</v>
      </c>
      <c r="B2683" s="78">
        <v>18.37</v>
      </c>
      <c r="C2683" s="80"/>
      <c r="D2683" s="78">
        <v>17.57</v>
      </c>
      <c r="E2683" s="85" t="s">
        <v>38</v>
      </c>
      <c r="F2683" s="78">
        <v>18.28</v>
      </c>
      <c r="G2683" s="80" t="s">
        <v>38</v>
      </c>
      <c r="H2683" s="12">
        <v>30</v>
      </c>
      <c r="I2683" s="1">
        <v>50</v>
      </c>
      <c r="J2683" s="2">
        <f t="shared" ref="J2683:J2712" si="404">AVERAGE(B2319:B2683)</f>
        <v>14.58148710295103</v>
      </c>
      <c r="K2683" s="2">
        <f t="shared" ref="K2683:K2712" si="405">AVERAGE(D2319:D2683)</f>
        <v>19.382556868192115</v>
      </c>
      <c r="L2683" s="2">
        <f t="shared" ref="L2683:L2712" si="406">AVERAGE(F2319:F2683)</f>
        <v>14.413430069106752</v>
      </c>
    </row>
    <row r="2684" spans="1:12" hidden="1" x14ac:dyDescent="0.3">
      <c r="A2684" s="74">
        <v>45598</v>
      </c>
      <c r="B2684" s="78">
        <v>14.66</v>
      </c>
      <c r="C2684" s="80"/>
      <c r="D2684" s="78">
        <v>14.63</v>
      </c>
      <c r="E2684" s="85" t="s">
        <v>38</v>
      </c>
      <c r="F2684" s="78">
        <v>14.38</v>
      </c>
      <c r="G2684" s="80" t="s">
        <v>38</v>
      </c>
      <c r="H2684" s="12">
        <v>30</v>
      </c>
      <c r="I2684" s="1">
        <v>50</v>
      </c>
      <c r="J2684" s="2">
        <f t="shared" si="404"/>
        <v>14.574544954190699</v>
      </c>
      <c r="K2684" s="2">
        <f t="shared" si="405"/>
        <v>19.368900095582369</v>
      </c>
      <c r="L2684" s="2">
        <f t="shared" si="406"/>
        <v>14.408034588880762</v>
      </c>
    </row>
    <row r="2685" spans="1:12" hidden="1" x14ac:dyDescent="0.3">
      <c r="A2685" s="74">
        <v>45599</v>
      </c>
      <c r="B2685" s="78">
        <v>21.67</v>
      </c>
      <c r="C2685" s="80"/>
      <c r="D2685" s="78">
        <v>24.49</v>
      </c>
      <c r="E2685" s="85" t="s">
        <v>38</v>
      </c>
      <c r="F2685" s="78">
        <v>18.14</v>
      </c>
      <c r="G2685" s="80" t="s">
        <v>38</v>
      </c>
      <c r="H2685" s="12">
        <v>30</v>
      </c>
      <c r="I2685" s="1">
        <v>50</v>
      </c>
      <c r="J2685" s="2">
        <f t="shared" si="404"/>
        <v>14.590440270995105</v>
      </c>
      <c r="K2685" s="2">
        <f t="shared" si="405"/>
        <v>19.403641474892712</v>
      </c>
      <c r="L2685" s="2">
        <f t="shared" si="406"/>
        <v>14.420294475886415</v>
      </c>
    </row>
    <row r="2686" spans="1:12" hidden="1" x14ac:dyDescent="0.3">
      <c r="A2686" s="74">
        <v>45600</v>
      </c>
      <c r="B2686" s="78">
        <v>28.93</v>
      </c>
      <c r="C2686" s="80"/>
      <c r="D2686" s="78">
        <v>36.93</v>
      </c>
      <c r="E2686" s="85" t="s">
        <v>38</v>
      </c>
      <c r="F2686" s="78">
        <v>27.05</v>
      </c>
      <c r="G2686" s="80" t="s">
        <v>38</v>
      </c>
      <c r="H2686" s="12">
        <v>30</v>
      </c>
      <c r="I2686" s="1">
        <v>50</v>
      </c>
      <c r="J2686" s="2">
        <f t="shared" si="404"/>
        <v>14.642974706256815</v>
      </c>
      <c r="K2686" s="2">
        <f t="shared" si="405"/>
        <v>19.482204693283517</v>
      </c>
      <c r="L2686" s="2">
        <f t="shared" si="406"/>
        <v>14.465887696225396</v>
      </c>
    </row>
    <row r="2687" spans="1:12" hidden="1" x14ac:dyDescent="0.3">
      <c r="A2687" s="74">
        <v>45601</v>
      </c>
      <c r="B2687" s="78">
        <v>21.56</v>
      </c>
      <c r="C2687" s="80"/>
      <c r="D2687" s="78">
        <v>22.1</v>
      </c>
      <c r="E2687" s="85" t="s">
        <v>38</v>
      </c>
      <c r="F2687" s="78">
        <v>20.96</v>
      </c>
      <c r="G2687" s="80" t="s">
        <v>38</v>
      </c>
      <c r="H2687" s="12">
        <v>30</v>
      </c>
      <c r="I2687" s="1">
        <v>50</v>
      </c>
      <c r="J2687" s="2">
        <f t="shared" si="404"/>
        <v>14.66922814978299</v>
      </c>
      <c r="K2687" s="2">
        <f t="shared" si="405"/>
        <v>19.510106992134091</v>
      </c>
      <c r="L2687" s="2">
        <f t="shared" si="406"/>
        <v>14.484418769671725</v>
      </c>
    </row>
    <row r="2688" spans="1:12" hidden="1" x14ac:dyDescent="0.3">
      <c r="A2688" s="74">
        <v>45602</v>
      </c>
      <c r="B2688" s="78">
        <v>12.96</v>
      </c>
      <c r="C2688" s="80"/>
      <c r="D2688" s="78">
        <v>21.29</v>
      </c>
      <c r="E2688" s="85" t="s">
        <v>38</v>
      </c>
      <c r="F2688" s="78">
        <v>16.87</v>
      </c>
      <c r="G2688" s="80" t="s">
        <v>38</v>
      </c>
      <c r="H2688" s="12">
        <v>30</v>
      </c>
      <c r="I2688" s="1">
        <v>50</v>
      </c>
      <c r="J2688" s="2">
        <f t="shared" si="404"/>
        <v>14.661845229672799</v>
      </c>
      <c r="K2688" s="2">
        <f t="shared" si="405"/>
        <v>19.526055267996163</v>
      </c>
      <c r="L2688" s="2">
        <f t="shared" si="406"/>
        <v>14.488288826168898</v>
      </c>
    </row>
    <row r="2689" spans="1:12" hidden="1" x14ac:dyDescent="0.3">
      <c r="A2689" s="74">
        <v>45603</v>
      </c>
      <c r="B2689" s="78">
        <v>27.32</v>
      </c>
      <c r="C2689" s="80"/>
      <c r="D2689" s="78">
        <v>39.479999999999997</v>
      </c>
      <c r="E2689" s="85" t="s">
        <v>38</v>
      </c>
      <c r="F2689" s="78">
        <v>26.94</v>
      </c>
      <c r="G2689" s="80" t="s">
        <v>38</v>
      </c>
      <c r="H2689" s="12">
        <v>30</v>
      </c>
      <c r="I2689" s="1">
        <v>50</v>
      </c>
      <c r="J2689" s="2">
        <f t="shared" si="404"/>
        <v>14.691349361904203</v>
      </c>
      <c r="K2689" s="2">
        <f t="shared" si="405"/>
        <v>19.58582538293869</v>
      </c>
      <c r="L2689" s="2">
        <f t="shared" si="406"/>
        <v>14.520718204699968</v>
      </c>
    </row>
    <row r="2690" spans="1:12" hidden="1" x14ac:dyDescent="0.3">
      <c r="A2690" s="74">
        <v>45604</v>
      </c>
      <c r="B2690" s="78">
        <v>13.57</v>
      </c>
      <c r="C2690" s="80"/>
      <c r="D2690" s="78">
        <v>16.37</v>
      </c>
      <c r="E2690" s="85" t="s">
        <v>38</v>
      </c>
      <c r="F2690" s="78">
        <v>16.13</v>
      </c>
      <c r="G2690" s="80" t="s">
        <v>38</v>
      </c>
      <c r="H2690" s="12">
        <v>30</v>
      </c>
      <c r="I2690" s="1">
        <v>50</v>
      </c>
      <c r="J2690" s="2">
        <f t="shared" si="404"/>
        <v>14.700578012041943</v>
      </c>
      <c r="K2690" s="2">
        <f t="shared" si="405"/>
        <v>19.569819635812252</v>
      </c>
      <c r="L2690" s="2">
        <f t="shared" si="406"/>
        <v>14.534755296323647</v>
      </c>
    </row>
    <row r="2691" spans="1:12" hidden="1" x14ac:dyDescent="0.3">
      <c r="A2691" s="74">
        <v>45605</v>
      </c>
      <c r="B2691" s="78">
        <v>24.29</v>
      </c>
      <c r="C2691" s="80"/>
      <c r="D2691" s="78">
        <v>24.38</v>
      </c>
      <c r="E2691" s="85" t="s">
        <v>38</v>
      </c>
      <c r="F2691" s="78">
        <v>22.87</v>
      </c>
      <c r="G2691" s="80" t="s">
        <v>38</v>
      </c>
      <c r="H2691" s="12">
        <v>30</v>
      </c>
      <c r="I2691" s="1">
        <v>50</v>
      </c>
      <c r="J2691" s="2">
        <f t="shared" si="404"/>
        <v>14.737382419755443</v>
      </c>
      <c r="K2691" s="2">
        <f t="shared" si="405"/>
        <v>19.59786561282375</v>
      </c>
      <c r="L2691" s="2">
        <f t="shared" si="406"/>
        <v>14.556337217227602</v>
      </c>
    </row>
    <row r="2692" spans="1:12" hidden="1" x14ac:dyDescent="0.3">
      <c r="A2692" s="74">
        <v>45606</v>
      </c>
      <c r="B2692" s="78">
        <v>23.32</v>
      </c>
      <c r="C2692" s="80"/>
      <c r="D2692" s="78">
        <v>22.52</v>
      </c>
      <c r="E2692" s="85" t="s">
        <v>38</v>
      </c>
      <c r="F2692" s="78">
        <v>22.73</v>
      </c>
      <c r="G2692" s="80" t="s">
        <v>38</v>
      </c>
      <c r="H2692" s="12">
        <v>30</v>
      </c>
      <c r="I2692" s="1">
        <v>50</v>
      </c>
      <c r="J2692" s="2">
        <f t="shared" si="404"/>
        <v>14.770853494135608</v>
      </c>
      <c r="K2692" s="2">
        <f t="shared" si="405"/>
        <v>19.61637135995019</v>
      </c>
      <c r="L2692" s="2">
        <f t="shared" si="406"/>
        <v>14.585009533611782</v>
      </c>
    </row>
    <row r="2693" spans="1:12" hidden="1" x14ac:dyDescent="0.3">
      <c r="A2693" s="74">
        <v>45607</v>
      </c>
      <c r="B2693" s="78">
        <v>22.71</v>
      </c>
      <c r="C2693" s="80"/>
      <c r="D2693" s="78">
        <v>22.43</v>
      </c>
      <c r="E2693" s="85" t="s">
        <v>38</v>
      </c>
      <c r="F2693" s="78">
        <v>20.53</v>
      </c>
      <c r="G2693" s="80" t="s">
        <v>38</v>
      </c>
      <c r="H2693" s="12">
        <v>30</v>
      </c>
      <c r="I2693" s="1">
        <v>50</v>
      </c>
      <c r="J2693" s="2">
        <f t="shared" si="404"/>
        <v>14.797162034080509</v>
      </c>
      <c r="K2693" s="2">
        <f t="shared" si="405"/>
        <v>19.573756417421457</v>
      </c>
      <c r="L2693" s="2">
        <f t="shared" si="406"/>
        <v>14.598201624007263</v>
      </c>
    </row>
    <row r="2694" spans="1:12" hidden="1" x14ac:dyDescent="0.3">
      <c r="A2694" s="74">
        <v>45608</v>
      </c>
      <c r="B2694" s="78">
        <v>9.4600000000000009</v>
      </c>
      <c r="C2694" s="80"/>
      <c r="D2694" s="78" t="s">
        <v>33</v>
      </c>
      <c r="E2694" s="85" t="s">
        <v>108</v>
      </c>
      <c r="F2694" s="78">
        <v>8.9700000000000006</v>
      </c>
      <c r="G2694" s="80" t="s">
        <v>38</v>
      </c>
      <c r="H2694" s="12">
        <v>30</v>
      </c>
      <c r="I2694" s="1">
        <v>50</v>
      </c>
      <c r="J2694" s="2">
        <f t="shared" si="404"/>
        <v>14.747051841243048</v>
      </c>
      <c r="K2694" s="2">
        <f t="shared" si="405"/>
        <v>19.542499231304514</v>
      </c>
      <c r="L2694" s="2">
        <f t="shared" si="406"/>
        <v>14.531873940391444</v>
      </c>
    </row>
    <row r="2695" spans="1:12" hidden="1" x14ac:dyDescent="0.3">
      <c r="A2695" s="74">
        <v>45609</v>
      </c>
      <c r="B2695" s="78">
        <v>10.3</v>
      </c>
      <c r="C2695" s="80"/>
      <c r="D2695" s="78" t="s">
        <v>33</v>
      </c>
      <c r="E2695" s="85" t="s">
        <v>108</v>
      </c>
      <c r="F2695" s="78">
        <v>9.5652380952380884</v>
      </c>
      <c r="G2695" s="80" t="s">
        <v>39</v>
      </c>
      <c r="H2695" s="12">
        <v>30</v>
      </c>
      <c r="I2695" s="1">
        <v>50</v>
      </c>
      <c r="J2695" s="2">
        <f t="shared" si="404"/>
        <v>14.710385174576381</v>
      </c>
      <c r="K2695" s="2">
        <f t="shared" si="405"/>
        <v>19.534745650772912</v>
      </c>
      <c r="L2695" s="2">
        <f t="shared" si="406"/>
        <v>14.484967833315846</v>
      </c>
    </row>
    <row r="2696" spans="1:12" hidden="1" x14ac:dyDescent="0.3">
      <c r="A2696" s="74">
        <v>45610</v>
      </c>
      <c r="B2696" s="78">
        <v>13.02</v>
      </c>
      <c r="C2696" s="80"/>
      <c r="D2696" s="78">
        <v>10.77</v>
      </c>
      <c r="E2696" s="85" t="s">
        <v>38</v>
      </c>
      <c r="F2696" s="78">
        <v>13.45</v>
      </c>
      <c r="G2696" s="80" t="s">
        <v>38</v>
      </c>
      <c r="H2696" s="12">
        <v>30</v>
      </c>
      <c r="I2696" s="1">
        <v>50</v>
      </c>
      <c r="J2696" s="2">
        <f t="shared" si="404"/>
        <v>14.685839720030929</v>
      </c>
      <c r="K2696" s="2">
        <f t="shared" si="405"/>
        <v>19.493965303952109</v>
      </c>
      <c r="L2696" s="2">
        <f t="shared" si="406"/>
        <v>14.450900036705674</v>
      </c>
    </row>
    <row r="2697" spans="1:12" hidden="1" x14ac:dyDescent="0.3">
      <c r="A2697" s="74">
        <v>45611</v>
      </c>
      <c r="B2697" s="78">
        <v>9.7799999999999994</v>
      </c>
      <c r="C2697" s="80"/>
      <c r="D2697" s="78">
        <v>10.32</v>
      </c>
      <c r="E2697" s="85" t="s">
        <v>38</v>
      </c>
      <c r="F2697" s="78">
        <v>11.39</v>
      </c>
      <c r="G2697" s="80" t="s">
        <v>38</v>
      </c>
      <c r="H2697" s="12">
        <v>30</v>
      </c>
      <c r="I2697" s="1">
        <v>50</v>
      </c>
      <c r="J2697" s="2">
        <f t="shared" si="404"/>
        <v>14.650908590554343</v>
      </c>
      <c r="K2697" s="2">
        <f t="shared" si="405"/>
        <v>19.452057789501243</v>
      </c>
      <c r="L2697" s="2">
        <f t="shared" si="406"/>
        <v>14.413498906762175</v>
      </c>
    </row>
    <row r="2698" spans="1:12" hidden="1" x14ac:dyDescent="0.3">
      <c r="A2698" s="74">
        <v>45612</v>
      </c>
      <c r="B2698" s="78">
        <v>11.56</v>
      </c>
      <c r="C2698" s="80"/>
      <c r="D2698" s="78">
        <v>12.36</v>
      </c>
      <c r="E2698" s="85" t="s">
        <v>38</v>
      </c>
      <c r="F2698" s="78">
        <v>12.42</v>
      </c>
      <c r="G2698" s="80" t="s">
        <v>38</v>
      </c>
      <c r="H2698" s="12">
        <v>30</v>
      </c>
      <c r="I2698" s="1">
        <v>50</v>
      </c>
      <c r="J2698" s="2">
        <f t="shared" si="404"/>
        <v>14.646748810940018</v>
      </c>
      <c r="K2698" s="2">
        <f t="shared" si="405"/>
        <v>19.449456633431879</v>
      </c>
      <c r="L2698" s="2">
        <f t="shared" si="406"/>
        <v>14.408046929361044</v>
      </c>
    </row>
    <row r="2699" spans="1:12" hidden="1" x14ac:dyDescent="0.3">
      <c r="A2699" s="74">
        <v>45613</v>
      </c>
      <c r="B2699" s="78">
        <v>10.86</v>
      </c>
      <c r="C2699" s="80"/>
      <c r="D2699" s="78">
        <v>12.65</v>
      </c>
      <c r="E2699" s="85" t="s">
        <v>38</v>
      </c>
      <c r="F2699" s="78">
        <v>10.77</v>
      </c>
      <c r="G2699" s="80" t="s">
        <v>38</v>
      </c>
      <c r="H2699" s="12">
        <v>30</v>
      </c>
      <c r="I2699" s="1">
        <v>50</v>
      </c>
      <c r="J2699" s="2">
        <f t="shared" si="404"/>
        <v>14.639806662179689</v>
      </c>
      <c r="K2699" s="2">
        <f t="shared" si="405"/>
        <v>19.455699407998353</v>
      </c>
      <c r="L2699" s="2">
        <f t="shared" si="406"/>
        <v>14.400843539530538</v>
      </c>
    </row>
    <row r="2700" spans="1:12" hidden="1" x14ac:dyDescent="0.3">
      <c r="A2700" s="74">
        <v>45614</v>
      </c>
      <c r="B2700" s="78">
        <v>9.43</v>
      </c>
      <c r="C2700" s="80"/>
      <c r="D2700" s="78">
        <v>14.39</v>
      </c>
      <c r="E2700" s="85" t="s">
        <v>38</v>
      </c>
      <c r="F2700" s="78">
        <v>10.11</v>
      </c>
      <c r="G2700" s="80" t="s">
        <v>38</v>
      </c>
      <c r="H2700" s="12">
        <v>30</v>
      </c>
      <c r="I2700" s="1">
        <v>50</v>
      </c>
      <c r="J2700" s="2">
        <f t="shared" si="404"/>
        <v>14.625729527193464</v>
      </c>
      <c r="K2700" s="2">
        <f t="shared" si="405"/>
        <v>19.456537558287373</v>
      </c>
      <c r="L2700" s="2">
        <f t="shared" si="406"/>
        <v>14.387227720321496</v>
      </c>
    </row>
    <row r="2701" spans="1:12" hidden="1" x14ac:dyDescent="0.3">
      <c r="A2701" s="74">
        <v>45615</v>
      </c>
      <c r="B2701" s="78">
        <v>17.079999999999998</v>
      </c>
      <c r="C2701" s="80"/>
      <c r="D2701" s="78">
        <v>18.3</v>
      </c>
      <c r="E2701" s="85" t="s">
        <v>38</v>
      </c>
      <c r="F2701" s="78">
        <v>17.21</v>
      </c>
      <c r="G2701" s="80" t="s">
        <v>38</v>
      </c>
      <c r="H2701" s="12">
        <v>30</v>
      </c>
      <c r="I2701" s="1">
        <v>50</v>
      </c>
      <c r="J2701" s="2">
        <f t="shared" si="404"/>
        <v>14.633828700747181</v>
      </c>
      <c r="K2701" s="2">
        <f t="shared" si="405"/>
        <v>19.45624854094633</v>
      </c>
      <c r="L2701" s="2">
        <f t="shared" si="406"/>
        <v>14.377086477383646</v>
      </c>
    </row>
    <row r="2702" spans="1:12" hidden="1" x14ac:dyDescent="0.3">
      <c r="A2702" s="74">
        <v>45616</v>
      </c>
      <c r="B2702" s="78">
        <v>12.3</v>
      </c>
      <c r="C2702" s="80"/>
      <c r="D2702" s="78">
        <v>11.71</v>
      </c>
      <c r="E2702" s="85" t="s">
        <v>38</v>
      </c>
      <c r="F2702" s="78">
        <v>12.31</v>
      </c>
      <c r="G2702" s="80" t="s">
        <v>38</v>
      </c>
      <c r="H2702" s="12">
        <v>30</v>
      </c>
      <c r="I2702" s="1">
        <v>50</v>
      </c>
      <c r="J2702" s="2">
        <f t="shared" si="404"/>
        <v>14.644737791656272</v>
      </c>
      <c r="K2702" s="2">
        <f t="shared" si="405"/>
        <v>19.459716749038815</v>
      </c>
      <c r="L2702" s="2">
        <f t="shared" si="406"/>
        <v>14.378442409587034</v>
      </c>
    </row>
    <row r="2703" spans="1:12" hidden="1" x14ac:dyDescent="0.3">
      <c r="A2703" s="74">
        <v>45617</v>
      </c>
      <c r="B2703" s="78">
        <v>10.77</v>
      </c>
      <c r="C2703" s="80"/>
      <c r="D2703" s="78">
        <v>10.548095238095227</v>
      </c>
      <c r="E2703" s="85" t="s">
        <v>39</v>
      </c>
      <c r="F2703" s="78">
        <v>10.130000000000001</v>
      </c>
      <c r="G2703" s="80" t="s">
        <v>38</v>
      </c>
      <c r="H2703" s="12">
        <v>30</v>
      </c>
      <c r="I2703" s="1">
        <v>50</v>
      </c>
      <c r="J2703" s="2">
        <f t="shared" si="404"/>
        <v>14.641982970719639</v>
      </c>
      <c r="K2703" s="2">
        <f t="shared" si="405"/>
        <v>19.452803729495738</v>
      </c>
      <c r="L2703" s="2">
        <f t="shared" si="406"/>
        <v>14.367340714671782</v>
      </c>
    </row>
    <row r="2704" spans="1:12" hidden="1" x14ac:dyDescent="0.3">
      <c r="A2704" s="74">
        <v>45618</v>
      </c>
      <c r="B2704" s="78">
        <v>8.7100000000000009</v>
      </c>
      <c r="C2704" s="80"/>
      <c r="D2704" s="78">
        <v>8.1300000000000008</v>
      </c>
      <c r="E2704" s="85" t="s">
        <v>38</v>
      </c>
      <c r="F2704" s="78">
        <v>9.52</v>
      </c>
      <c r="G2704" s="80" t="s">
        <v>38</v>
      </c>
      <c r="H2704" s="12">
        <v>30</v>
      </c>
      <c r="I2704" s="1">
        <v>50</v>
      </c>
      <c r="J2704" s="2">
        <f t="shared" si="404"/>
        <v>14.627685450058479</v>
      </c>
      <c r="K2704" s="2">
        <f t="shared" si="405"/>
        <v>19.437052284409031</v>
      </c>
      <c r="L2704" s="2">
        <f t="shared" si="406"/>
        <v>14.349233370039013</v>
      </c>
    </row>
    <row r="2705" spans="1:12" hidden="1" x14ac:dyDescent="0.3">
      <c r="A2705" s="74">
        <v>45619</v>
      </c>
      <c r="B2705" s="78">
        <v>10.119999999999999</v>
      </c>
      <c r="C2705" s="80"/>
      <c r="D2705" s="78">
        <v>9.59</v>
      </c>
      <c r="E2705" s="85" t="s">
        <v>38</v>
      </c>
      <c r="F2705" s="78">
        <v>11.08</v>
      </c>
      <c r="G2705" s="80" t="s">
        <v>38</v>
      </c>
      <c r="H2705" s="12">
        <v>30</v>
      </c>
      <c r="I2705" s="1">
        <v>50</v>
      </c>
      <c r="J2705" s="2">
        <f t="shared" si="404"/>
        <v>14.620467819204485</v>
      </c>
      <c r="K2705" s="2">
        <f t="shared" si="405"/>
        <v>19.43900183774587</v>
      </c>
      <c r="L2705" s="2">
        <f t="shared" si="406"/>
        <v>14.354911336140706</v>
      </c>
    </row>
    <row r="2706" spans="1:12" hidden="1" x14ac:dyDescent="0.3">
      <c r="A2706" s="74">
        <v>45620</v>
      </c>
      <c r="B2706" s="78">
        <v>11.86</v>
      </c>
      <c r="C2706" s="80"/>
      <c r="D2706" s="78">
        <v>12.19</v>
      </c>
      <c r="E2706" s="85" t="s">
        <v>38</v>
      </c>
      <c r="F2706" s="78">
        <v>13.4</v>
      </c>
      <c r="G2706" s="80" t="s">
        <v>38</v>
      </c>
      <c r="H2706" s="12">
        <v>30</v>
      </c>
      <c r="I2706" s="1">
        <v>50</v>
      </c>
      <c r="J2706" s="2">
        <f t="shared" si="404"/>
        <v>14.639228149782996</v>
      </c>
      <c r="K2706" s="2">
        <f t="shared" si="405"/>
        <v>19.468683918670724</v>
      </c>
      <c r="L2706" s="2">
        <f t="shared" si="406"/>
        <v>14.377453709022063</v>
      </c>
    </row>
    <row r="2707" spans="1:12" hidden="1" x14ac:dyDescent="0.3">
      <c r="A2707" s="74">
        <v>45621</v>
      </c>
      <c r="B2707" s="78">
        <v>20.25</v>
      </c>
      <c r="C2707" s="80"/>
      <c r="D2707" s="78">
        <v>21.12</v>
      </c>
      <c r="E2707" s="85" t="s">
        <v>38</v>
      </c>
      <c r="F2707" s="78">
        <v>19.98</v>
      </c>
      <c r="G2707" s="80" t="s">
        <v>38</v>
      </c>
      <c r="H2707" s="12">
        <v>30</v>
      </c>
      <c r="I2707" s="1">
        <v>50</v>
      </c>
      <c r="J2707" s="2">
        <f t="shared" si="404"/>
        <v>14.676941648405588</v>
      </c>
      <c r="K2707" s="2">
        <f t="shared" si="405"/>
        <v>19.506400681676507</v>
      </c>
      <c r="L2707" s="2">
        <f t="shared" si="406"/>
        <v>14.411465008457089</v>
      </c>
    </row>
    <row r="2708" spans="1:12" hidden="1" x14ac:dyDescent="0.3">
      <c r="A2708" s="74">
        <v>45622</v>
      </c>
      <c r="B2708" s="78">
        <v>19.07</v>
      </c>
      <c r="C2708" s="80"/>
      <c r="D2708" s="78">
        <v>41.76</v>
      </c>
      <c r="E2708" s="85" t="s">
        <v>38</v>
      </c>
      <c r="F2708" s="78">
        <v>17.600000000000001</v>
      </c>
      <c r="G2708" s="80" t="s">
        <v>38</v>
      </c>
      <c r="H2708" s="12">
        <v>30</v>
      </c>
      <c r="I2708" s="1">
        <v>50</v>
      </c>
      <c r="J2708" s="2">
        <f t="shared" si="404"/>
        <v>14.693635863281619</v>
      </c>
      <c r="K2708" s="2">
        <f t="shared" si="405"/>
        <v>19.570042300173615</v>
      </c>
      <c r="L2708" s="2">
        <f t="shared" si="406"/>
        <v>14.419120375688731</v>
      </c>
    </row>
    <row r="2709" spans="1:12" hidden="1" x14ac:dyDescent="0.3">
      <c r="A2709" s="74">
        <v>45623</v>
      </c>
      <c r="B2709" s="78">
        <v>25.56</v>
      </c>
      <c r="C2709" s="80"/>
      <c r="D2709" s="78">
        <v>84.442173913043405</v>
      </c>
      <c r="E2709" s="85" t="s">
        <v>69</v>
      </c>
      <c r="F2709" s="78">
        <v>20.044087591240881</v>
      </c>
      <c r="G2709" s="80" t="s">
        <v>69</v>
      </c>
      <c r="H2709" s="12">
        <v>30</v>
      </c>
      <c r="I2709" s="1">
        <v>50</v>
      </c>
      <c r="J2709" s="2">
        <f t="shared" si="404"/>
        <v>14.720936138763712</v>
      </c>
      <c r="K2709" s="2">
        <f t="shared" si="405"/>
        <v>19.769412745008999</v>
      </c>
      <c r="L2709" s="2">
        <f t="shared" si="406"/>
        <v>14.428934182443646</v>
      </c>
    </row>
    <row r="2710" spans="1:12" hidden="1" x14ac:dyDescent="0.3">
      <c r="A2710" s="74">
        <v>45624</v>
      </c>
      <c r="B2710" s="78">
        <v>17.91</v>
      </c>
      <c r="C2710" s="80"/>
      <c r="D2710" s="78">
        <v>22.12</v>
      </c>
      <c r="E2710" s="85" t="s">
        <v>38</v>
      </c>
      <c r="F2710" s="78">
        <v>18.04</v>
      </c>
      <c r="G2710" s="80" t="s">
        <v>38</v>
      </c>
      <c r="H2710" s="12">
        <v>30</v>
      </c>
      <c r="I2710" s="1">
        <v>50</v>
      </c>
      <c r="J2710" s="2">
        <f t="shared" si="404"/>
        <v>14.738539444548838</v>
      </c>
      <c r="K2710" s="2">
        <f t="shared" si="405"/>
        <v>19.786435866396282</v>
      </c>
      <c r="L2710" s="2">
        <f t="shared" si="406"/>
        <v>14.446533052500145</v>
      </c>
    </row>
    <row r="2711" spans="1:12" hidden="1" x14ac:dyDescent="0.3">
      <c r="A2711" s="74">
        <v>45625</v>
      </c>
      <c r="B2711" s="78">
        <v>19.329999999999998</v>
      </c>
      <c r="C2711" s="80"/>
      <c r="D2711" s="78">
        <v>20.41</v>
      </c>
      <c r="E2711" s="85" t="s">
        <v>38</v>
      </c>
      <c r="F2711" s="78">
        <v>18.829999999999998</v>
      </c>
      <c r="G2711" s="80" t="s">
        <v>38</v>
      </c>
      <c r="H2711" s="12">
        <v>30</v>
      </c>
      <c r="I2711" s="1">
        <v>50</v>
      </c>
      <c r="J2711" s="2">
        <f t="shared" si="404"/>
        <v>14.774104182840848</v>
      </c>
      <c r="K2711" s="2">
        <f t="shared" si="405"/>
        <v>19.801898294141946</v>
      </c>
      <c r="L2711" s="2">
        <f t="shared" si="406"/>
        <v>14.460459606172462</v>
      </c>
    </row>
    <row r="2712" spans="1:12" hidden="1" x14ac:dyDescent="0.3">
      <c r="A2712" s="74">
        <v>45626</v>
      </c>
      <c r="B2712" s="78">
        <v>7.41</v>
      </c>
      <c r="C2712" s="80"/>
      <c r="D2712" s="78">
        <v>9.24</v>
      </c>
      <c r="E2712" s="85" t="s">
        <v>38</v>
      </c>
      <c r="F2712" s="78">
        <v>7.68</v>
      </c>
      <c r="G2712" s="80" t="s">
        <v>38</v>
      </c>
      <c r="H2712" s="12">
        <v>30</v>
      </c>
      <c r="I2712" s="1">
        <v>50</v>
      </c>
      <c r="J2712" s="2">
        <f t="shared" si="404"/>
        <v>14.770027047854621</v>
      </c>
      <c r="K2712" s="2">
        <f t="shared" si="405"/>
        <v>19.758719103390501</v>
      </c>
      <c r="L2712" s="2">
        <f t="shared" si="406"/>
        <v>14.43941440843235</v>
      </c>
    </row>
    <row r="2713" spans="1:12" hidden="1" x14ac:dyDescent="0.3">
      <c r="A2713" s="74">
        <v>45627</v>
      </c>
      <c r="B2713" s="78">
        <v>8.42</v>
      </c>
      <c r="C2713" s="80" t="s">
        <v>38</v>
      </c>
      <c r="D2713" s="78">
        <v>11.11</v>
      </c>
      <c r="E2713" s="85" t="s">
        <v>38</v>
      </c>
      <c r="F2713" s="78">
        <v>9</v>
      </c>
      <c r="G2713" s="80" t="s">
        <v>38</v>
      </c>
      <c r="H2713" s="12">
        <v>30</v>
      </c>
      <c r="I2713" s="1">
        <v>50</v>
      </c>
      <c r="J2713" s="2">
        <f t="shared" ref="J2713:J2743" si="407">AVERAGE(B2349:B2713)</f>
        <v>14.770330078157651</v>
      </c>
      <c r="K2713" s="2">
        <f t="shared" ref="K2713:K2743" si="408">AVERAGE(D2349:D2713)</f>
        <v>19.764499450211307</v>
      </c>
      <c r="L2713" s="2">
        <f t="shared" ref="L2713:L2743" si="409">AVERAGE(F2349:F2713)</f>
        <v>14.438171470579244</v>
      </c>
    </row>
    <row r="2714" spans="1:12" hidden="1" x14ac:dyDescent="0.3">
      <c r="A2714" s="74">
        <v>45628</v>
      </c>
      <c r="B2714" s="78">
        <v>10.85</v>
      </c>
      <c r="C2714" s="80" t="s">
        <v>38</v>
      </c>
      <c r="D2714" s="78">
        <v>15.58</v>
      </c>
      <c r="E2714" s="85" t="s">
        <v>38</v>
      </c>
      <c r="F2714" s="78">
        <v>12.27</v>
      </c>
      <c r="G2714" s="80" t="s">
        <v>38</v>
      </c>
      <c r="H2714" s="12">
        <v>30</v>
      </c>
      <c r="I2714" s="1">
        <v>50</v>
      </c>
      <c r="J2714" s="2">
        <f t="shared" si="407"/>
        <v>14.773029802675556</v>
      </c>
      <c r="K2714" s="2">
        <f t="shared" si="408"/>
        <v>19.774094825933851</v>
      </c>
      <c r="L2714" s="2">
        <f t="shared" si="409"/>
        <v>14.433369210692236</v>
      </c>
    </row>
    <row r="2715" spans="1:12" hidden="1" x14ac:dyDescent="0.3">
      <c r="A2715" s="74">
        <v>45629</v>
      </c>
      <c r="B2715" s="78">
        <v>10.89</v>
      </c>
      <c r="C2715" s="80" t="s">
        <v>38</v>
      </c>
      <c r="D2715" s="78">
        <v>20.66</v>
      </c>
      <c r="E2715" s="85" t="s">
        <v>38</v>
      </c>
      <c r="F2715" s="78">
        <v>13.15</v>
      </c>
      <c r="G2715" s="80" t="s">
        <v>38</v>
      </c>
      <c r="H2715" s="12">
        <v>30</v>
      </c>
      <c r="I2715" s="1">
        <v>50</v>
      </c>
      <c r="J2715" s="2">
        <f t="shared" si="407"/>
        <v>14.769283246201727</v>
      </c>
      <c r="K2715" s="2">
        <f t="shared" si="408"/>
        <v>19.795742224777783</v>
      </c>
      <c r="L2715" s="2">
        <f t="shared" si="409"/>
        <v>14.428227967754383</v>
      </c>
    </row>
    <row r="2716" spans="1:12" hidden="1" x14ac:dyDescent="0.3">
      <c r="A2716" s="74">
        <v>45630</v>
      </c>
      <c r="B2716" s="78">
        <v>13.07</v>
      </c>
      <c r="C2716" s="80" t="s">
        <v>38</v>
      </c>
      <c r="D2716" s="78">
        <v>15.98</v>
      </c>
      <c r="E2716" s="85" t="s">
        <v>38</v>
      </c>
      <c r="F2716" s="78">
        <v>16.28</v>
      </c>
      <c r="G2716" s="80" t="s">
        <v>38</v>
      </c>
      <c r="H2716" s="12">
        <v>30</v>
      </c>
      <c r="I2716" s="1">
        <v>50</v>
      </c>
      <c r="J2716" s="2">
        <f t="shared" si="407"/>
        <v>14.751471361117114</v>
      </c>
      <c r="K2716" s="2">
        <f t="shared" si="408"/>
        <v>19.771753785471422</v>
      </c>
      <c r="L2716" s="2">
        <f t="shared" si="409"/>
        <v>14.423086724816532</v>
      </c>
    </row>
    <row r="2717" spans="1:12" hidden="1" x14ac:dyDescent="0.3">
      <c r="A2717" s="74">
        <v>45631</v>
      </c>
      <c r="B2717" s="78">
        <v>10.97</v>
      </c>
      <c r="C2717" s="80" t="s">
        <v>38</v>
      </c>
      <c r="D2717" s="78">
        <v>12.52</v>
      </c>
      <c r="E2717" s="85" t="s">
        <v>38</v>
      </c>
      <c r="F2717" s="78">
        <v>13.59</v>
      </c>
      <c r="G2717" s="80" t="s">
        <v>38</v>
      </c>
      <c r="H2717" s="12">
        <v>30</v>
      </c>
      <c r="I2717" s="1">
        <v>50</v>
      </c>
      <c r="J2717" s="2">
        <f t="shared" si="407"/>
        <v>14.686884584257612</v>
      </c>
      <c r="K2717" s="2">
        <f t="shared" si="408"/>
        <v>19.674144371763745</v>
      </c>
      <c r="L2717" s="2">
        <f t="shared" si="409"/>
        <v>14.364160171144219</v>
      </c>
    </row>
    <row r="2718" spans="1:12" hidden="1" x14ac:dyDescent="0.3">
      <c r="A2718" s="74">
        <v>45632</v>
      </c>
      <c r="B2718" s="78">
        <v>16.22</v>
      </c>
      <c r="C2718" s="80" t="s">
        <v>38</v>
      </c>
      <c r="D2718" s="78">
        <v>16.7</v>
      </c>
      <c r="E2718" s="85" t="s">
        <v>38</v>
      </c>
      <c r="F2718" s="78">
        <v>14.88</v>
      </c>
      <c r="G2718" s="80" t="s">
        <v>38</v>
      </c>
      <c r="H2718" s="12">
        <v>30</v>
      </c>
      <c r="I2718" s="1">
        <v>50</v>
      </c>
      <c r="J2718" s="2">
        <f t="shared" si="407"/>
        <v>14.592109102163947</v>
      </c>
      <c r="K2718" s="2">
        <f t="shared" si="408"/>
        <v>19.592771539393798</v>
      </c>
      <c r="L2718" s="2">
        <f t="shared" si="409"/>
        <v>14.315198976868166</v>
      </c>
    </row>
    <row r="2719" spans="1:12" hidden="1" x14ac:dyDescent="0.3">
      <c r="A2719" s="74">
        <v>45633</v>
      </c>
      <c r="B2719" s="78">
        <v>11.52</v>
      </c>
      <c r="C2719" s="80" t="s">
        <v>38</v>
      </c>
      <c r="D2719" s="78">
        <v>19.02</v>
      </c>
      <c r="E2719" s="85" t="s">
        <v>38</v>
      </c>
      <c r="F2719" s="78">
        <v>12.12</v>
      </c>
      <c r="G2719" s="80" t="s">
        <v>38</v>
      </c>
      <c r="H2719" s="12">
        <v>30</v>
      </c>
      <c r="I2719" s="1">
        <v>50</v>
      </c>
      <c r="J2719" s="2">
        <f t="shared" si="407"/>
        <v>14.524289760421155</v>
      </c>
      <c r="K2719" s="2">
        <f t="shared" si="408"/>
        <v>19.507127818952394</v>
      </c>
      <c r="L2719" s="2">
        <f t="shared" si="409"/>
        <v>14.280679202856861</v>
      </c>
    </row>
    <row r="2720" spans="1:12" hidden="1" x14ac:dyDescent="0.3">
      <c r="A2720" s="74">
        <v>45634</v>
      </c>
      <c r="B2720" s="78">
        <v>11.94826086956521</v>
      </c>
      <c r="C2720" s="80" t="s">
        <v>46</v>
      </c>
      <c r="D2720" s="78">
        <v>15.51</v>
      </c>
      <c r="E2720" s="85" t="s">
        <v>38</v>
      </c>
      <c r="F2720" s="78">
        <v>12.537391304347837</v>
      </c>
      <c r="G2720" s="80" t="s">
        <v>69</v>
      </c>
      <c r="H2720" s="12">
        <v>30</v>
      </c>
      <c r="I2720" s="1">
        <v>50</v>
      </c>
      <c r="J2720" s="2">
        <f t="shared" si="407"/>
        <v>14.452530583463313</v>
      </c>
      <c r="K2720" s="2">
        <f t="shared" si="408"/>
        <v>19.417935753792122</v>
      </c>
      <c r="L2720" s="2">
        <f t="shared" si="409"/>
        <v>14.234457144394566</v>
      </c>
    </row>
    <row r="2721" spans="1:12" hidden="1" x14ac:dyDescent="0.3">
      <c r="A2721" s="74">
        <v>45635</v>
      </c>
      <c r="B2721" s="78">
        <v>10.64</v>
      </c>
      <c r="C2721" s="80" t="s">
        <v>38</v>
      </c>
      <c r="D2721" s="78">
        <v>11.54</v>
      </c>
      <c r="E2721" s="85" t="s">
        <v>38</v>
      </c>
      <c r="F2721" s="78">
        <v>12.61</v>
      </c>
      <c r="G2721" s="80" t="s">
        <v>38</v>
      </c>
      <c r="H2721" s="12">
        <v>30</v>
      </c>
      <c r="I2721" s="1">
        <v>50</v>
      </c>
      <c r="J2721" s="2">
        <f t="shared" si="407"/>
        <v>14.412420390625849</v>
      </c>
      <c r="K2721" s="2">
        <f t="shared" si="408"/>
        <v>19.388947314485765</v>
      </c>
      <c r="L2721" s="2">
        <f t="shared" si="409"/>
        <v>14.199146409931288</v>
      </c>
    </row>
    <row r="2722" spans="1:12" hidden="1" x14ac:dyDescent="0.3">
      <c r="A2722" s="74">
        <v>45636</v>
      </c>
      <c r="B2722" s="78">
        <v>19.100000000000001</v>
      </c>
      <c r="C2722" s="80" t="s">
        <v>38</v>
      </c>
      <c r="D2722" s="78">
        <v>21.24</v>
      </c>
      <c r="E2722" s="85" t="s">
        <v>38</v>
      </c>
      <c r="F2722" s="78">
        <v>21.25</v>
      </c>
      <c r="G2722" s="80" t="s">
        <v>38</v>
      </c>
      <c r="H2722" s="12">
        <v>30</v>
      </c>
      <c r="I2722" s="1">
        <v>50</v>
      </c>
      <c r="J2722" s="2">
        <f t="shared" si="407"/>
        <v>14.368420891502383</v>
      </c>
      <c r="K2722" s="2">
        <f t="shared" si="408"/>
        <v>19.361028239341259</v>
      </c>
      <c r="L2722" s="2">
        <f t="shared" si="409"/>
        <v>14.167169008801345</v>
      </c>
    </row>
    <row r="2723" spans="1:12" hidden="1" x14ac:dyDescent="0.3">
      <c r="A2723" s="74">
        <v>45637</v>
      </c>
      <c r="B2723" s="78">
        <v>22.38</v>
      </c>
      <c r="C2723" s="80" t="s">
        <v>38</v>
      </c>
      <c r="D2723" s="78">
        <v>23.92</v>
      </c>
      <c r="E2723" s="85" t="s">
        <v>38</v>
      </c>
      <c r="F2723" s="78">
        <v>23.15</v>
      </c>
      <c r="G2723" s="80" t="s">
        <v>38</v>
      </c>
      <c r="H2723" s="12">
        <v>30</v>
      </c>
      <c r="I2723" s="1">
        <v>50</v>
      </c>
      <c r="J2723" s="2">
        <f t="shared" si="407"/>
        <v>14.382828605001007</v>
      </c>
      <c r="K2723" s="2">
        <f t="shared" si="408"/>
        <v>19.376721880959753</v>
      </c>
      <c r="L2723" s="2">
        <f t="shared" si="409"/>
        <v>14.174711381682698</v>
      </c>
    </row>
    <row r="2724" spans="1:12" hidden="1" x14ac:dyDescent="0.3">
      <c r="A2724" s="74">
        <v>45638</v>
      </c>
      <c r="B2724" s="78">
        <v>17.84</v>
      </c>
      <c r="C2724" s="80" t="s">
        <v>38</v>
      </c>
      <c r="D2724" s="78">
        <v>30.05</v>
      </c>
      <c r="E2724" s="85" t="s">
        <v>38</v>
      </c>
      <c r="F2724" s="78">
        <v>17.89</v>
      </c>
      <c r="G2724" s="80" t="s">
        <v>38</v>
      </c>
      <c r="H2724" s="12">
        <v>30</v>
      </c>
      <c r="I2724" s="1">
        <v>50</v>
      </c>
      <c r="J2724" s="2">
        <f t="shared" si="407"/>
        <v>14.352220040012279</v>
      </c>
      <c r="K2724" s="2">
        <f t="shared" si="408"/>
        <v>19.28877390408114</v>
      </c>
      <c r="L2724" s="2">
        <f t="shared" si="409"/>
        <v>14.147394997501911</v>
      </c>
    </row>
    <row r="2725" spans="1:12" hidden="1" x14ac:dyDescent="0.3">
      <c r="A2725" s="74">
        <v>45639</v>
      </c>
      <c r="B2725" s="78">
        <v>21.47</v>
      </c>
      <c r="C2725" s="80" t="s">
        <v>38</v>
      </c>
      <c r="D2725" s="78">
        <v>35.020000000000003</v>
      </c>
      <c r="E2725" s="85" t="s">
        <v>38</v>
      </c>
      <c r="F2725" s="78">
        <v>22.53</v>
      </c>
      <c r="G2725" s="80" t="s">
        <v>38</v>
      </c>
      <c r="H2725" s="12">
        <v>30</v>
      </c>
      <c r="I2725" s="1">
        <v>50</v>
      </c>
      <c r="J2725" s="2">
        <f t="shared" si="407"/>
        <v>14.324152171241932</v>
      </c>
      <c r="K2725" s="2">
        <f t="shared" si="408"/>
        <v>19.157906852058019</v>
      </c>
      <c r="L2725" s="2">
        <f t="shared" si="409"/>
        <v>14.132705731965181</v>
      </c>
    </row>
    <row r="2726" spans="1:12" hidden="1" x14ac:dyDescent="0.3">
      <c r="A2726" s="74">
        <v>45640</v>
      </c>
      <c r="B2726" s="78">
        <v>29.49</v>
      </c>
      <c r="C2726" s="80" t="s">
        <v>38</v>
      </c>
      <c r="D2726" s="78">
        <v>31.22</v>
      </c>
      <c r="E2726" s="85" t="s">
        <v>38</v>
      </c>
      <c r="F2726" s="78">
        <v>30.93</v>
      </c>
      <c r="G2726" s="80" t="s">
        <v>38</v>
      </c>
      <c r="H2726" s="12">
        <v>30</v>
      </c>
      <c r="I2726" s="1">
        <v>50</v>
      </c>
      <c r="J2726" s="2">
        <f t="shared" si="407"/>
        <v>14.316548865456806</v>
      </c>
      <c r="K2726" s="2">
        <f t="shared" si="408"/>
        <v>19.141692979225649</v>
      </c>
      <c r="L2726" s="2">
        <f t="shared" si="409"/>
        <v>14.130408730026961</v>
      </c>
    </row>
    <row r="2727" spans="1:12" hidden="1" x14ac:dyDescent="0.3">
      <c r="A2727" s="74">
        <v>45641</v>
      </c>
      <c r="B2727" s="78">
        <v>29.22</v>
      </c>
      <c r="C2727" s="80" t="s">
        <v>38</v>
      </c>
      <c r="D2727" s="78">
        <v>30.03</v>
      </c>
      <c r="E2727" s="85" t="s">
        <v>38</v>
      </c>
      <c r="F2727" s="78">
        <v>31.08</v>
      </c>
      <c r="G2727" s="80" t="s">
        <v>38</v>
      </c>
      <c r="H2727" s="12">
        <v>30</v>
      </c>
      <c r="I2727" s="1">
        <v>50</v>
      </c>
      <c r="J2727" s="2">
        <f t="shared" si="407"/>
        <v>14.341866867612755</v>
      </c>
      <c r="K2727" s="2">
        <f t="shared" si="408"/>
        <v>19.152068701769</v>
      </c>
      <c r="L2727" s="2">
        <f t="shared" si="409"/>
        <v>14.147047148106058</v>
      </c>
    </row>
    <row r="2728" spans="1:12" hidden="1" x14ac:dyDescent="0.3">
      <c r="A2728" s="74">
        <v>45642</v>
      </c>
      <c r="B2728" s="78">
        <v>14.8</v>
      </c>
      <c r="C2728" s="80" t="s">
        <v>38</v>
      </c>
      <c r="D2728" s="78">
        <v>13.21</v>
      </c>
      <c r="E2728" s="85" t="s">
        <v>38</v>
      </c>
      <c r="F2728" s="78">
        <v>14.91</v>
      </c>
      <c r="G2728" s="80" t="s">
        <v>38</v>
      </c>
      <c r="H2728" s="12">
        <v>30</v>
      </c>
      <c r="I2728" s="1">
        <v>50</v>
      </c>
      <c r="J2728" s="2">
        <f t="shared" si="407"/>
        <v>14.303299374499806</v>
      </c>
      <c r="K2728" s="2">
        <f t="shared" si="408"/>
        <v>19.103716100612932</v>
      </c>
      <c r="L2728" s="2">
        <f t="shared" si="409"/>
        <v>14.096199690478938</v>
      </c>
    </row>
    <row r="2729" spans="1:12" hidden="1" x14ac:dyDescent="0.3">
      <c r="A2729" s="74">
        <v>45643</v>
      </c>
      <c r="B2729" s="78">
        <v>21.81</v>
      </c>
      <c r="C2729" s="80" t="s">
        <v>38</v>
      </c>
      <c r="D2729" s="78" t="s">
        <v>33</v>
      </c>
      <c r="E2729" s="85" t="s">
        <v>108</v>
      </c>
      <c r="F2729" s="78">
        <v>18.260000000000002</v>
      </c>
      <c r="G2729" s="80" t="s">
        <v>38</v>
      </c>
      <c r="H2729" s="12">
        <v>30</v>
      </c>
      <c r="I2729" s="1">
        <v>50</v>
      </c>
      <c r="J2729" s="2">
        <f t="shared" si="407"/>
        <v>14.246300817501249</v>
      </c>
      <c r="K2729" s="2">
        <f t="shared" si="408"/>
        <v>19.065093538585721</v>
      </c>
      <c r="L2729" s="2">
        <f t="shared" si="409"/>
        <v>14.05031429314297</v>
      </c>
    </row>
    <row r="2730" spans="1:12" hidden="1" x14ac:dyDescent="0.3">
      <c r="A2730" s="74">
        <v>45644</v>
      </c>
      <c r="B2730" s="78">
        <v>10.69</v>
      </c>
      <c r="C2730" s="80" t="s">
        <v>38</v>
      </c>
      <c r="D2730" s="78" t="s">
        <v>33</v>
      </c>
      <c r="E2730" s="85" t="s">
        <v>108</v>
      </c>
      <c r="F2730" s="78">
        <v>11.76</v>
      </c>
      <c r="G2730" s="80" t="s">
        <v>38</v>
      </c>
      <c r="H2730" s="12">
        <v>30</v>
      </c>
      <c r="I2730" s="1">
        <v>50</v>
      </c>
      <c r="J2730" s="2">
        <f t="shared" si="407"/>
        <v>14.166190624663786</v>
      </c>
      <c r="K2730" s="2">
        <f t="shared" si="408"/>
        <v>19.065093538585721</v>
      </c>
      <c r="L2730" s="2">
        <f t="shared" si="409"/>
        <v>13.990752867929556</v>
      </c>
    </row>
    <row r="2731" spans="1:12" hidden="1" x14ac:dyDescent="0.3">
      <c r="A2731" s="74">
        <v>45645</v>
      </c>
      <c r="B2731" s="78">
        <v>15.88</v>
      </c>
      <c r="C2731" s="80" t="s">
        <v>38</v>
      </c>
      <c r="D2731" s="78" t="s">
        <v>33</v>
      </c>
      <c r="E2731" s="85" t="s">
        <v>108</v>
      </c>
      <c r="F2731" s="78">
        <v>17.64</v>
      </c>
      <c r="G2731" s="80" t="s">
        <v>38</v>
      </c>
      <c r="H2731" s="12">
        <v>30</v>
      </c>
      <c r="I2731" s="1">
        <v>50</v>
      </c>
      <c r="J2731" s="2">
        <f t="shared" si="407"/>
        <v>14.169331120531556</v>
      </c>
      <c r="K2731" s="2">
        <f t="shared" si="408"/>
        <v>19.065093538585721</v>
      </c>
      <c r="L2731" s="2">
        <f t="shared" si="409"/>
        <v>13.993492980923907</v>
      </c>
    </row>
    <row r="2732" spans="1:12" hidden="1" x14ac:dyDescent="0.3">
      <c r="A2732" s="74">
        <v>45646</v>
      </c>
      <c r="B2732" s="78">
        <v>16.34</v>
      </c>
      <c r="C2732" s="80" t="s">
        <v>38</v>
      </c>
      <c r="D2732" s="78" t="s">
        <v>33</v>
      </c>
      <c r="E2732" s="85" t="s">
        <v>108</v>
      </c>
      <c r="F2732" s="78">
        <v>17.760000000000002</v>
      </c>
      <c r="G2732" s="80" t="s">
        <v>38</v>
      </c>
      <c r="H2732" s="12">
        <v>30</v>
      </c>
      <c r="I2732" s="1">
        <v>50</v>
      </c>
      <c r="J2732" s="2">
        <f t="shared" si="407"/>
        <v>14.196548751385551</v>
      </c>
      <c r="K2732" s="2">
        <f t="shared" si="408"/>
        <v>19.065093538585721</v>
      </c>
      <c r="L2732" s="2">
        <f t="shared" si="409"/>
        <v>14.018069252110349</v>
      </c>
    </row>
    <row r="2733" spans="1:12" hidden="1" x14ac:dyDescent="0.3">
      <c r="A2733" s="74">
        <v>45647</v>
      </c>
      <c r="B2733" s="78">
        <v>21.23</v>
      </c>
      <c r="C2733" s="80" t="s">
        <v>38</v>
      </c>
      <c r="D2733" s="78" t="s">
        <v>33</v>
      </c>
      <c r="E2733" s="85" t="s">
        <v>108</v>
      </c>
      <c r="F2733" s="78">
        <v>23.98</v>
      </c>
      <c r="G2733" s="80" t="s">
        <v>38</v>
      </c>
      <c r="H2733" s="12">
        <v>30</v>
      </c>
      <c r="I2733" s="1">
        <v>50</v>
      </c>
      <c r="J2733" s="2">
        <f t="shared" si="407"/>
        <v>14.207595583341469</v>
      </c>
      <c r="K2733" s="2">
        <f t="shared" si="408"/>
        <v>19.058480438407191</v>
      </c>
      <c r="L2733" s="2">
        <f t="shared" si="409"/>
        <v>14.025159647590574</v>
      </c>
    </row>
    <row r="2734" spans="1:12" hidden="1" x14ac:dyDescent="0.3">
      <c r="A2734" s="74">
        <v>45648</v>
      </c>
      <c r="B2734" s="78">
        <v>26.18</v>
      </c>
      <c r="C2734" s="80" t="s">
        <v>38</v>
      </c>
      <c r="D2734" s="78" t="s">
        <v>33</v>
      </c>
      <c r="E2734" s="85" t="s">
        <v>108</v>
      </c>
      <c r="F2734" s="78">
        <v>24.79</v>
      </c>
      <c r="G2734" s="80" t="s">
        <v>38</v>
      </c>
      <c r="H2734" s="12">
        <v>30</v>
      </c>
      <c r="I2734" s="1">
        <v>50</v>
      </c>
      <c r="J2734" s="2">
        <f t="shared" si="407"/>
        <v>14.238545397690494</v>
      </c>
      <c r="K2734" s="2">
        <f t="shared" si="408"/>
        <v>19.075881256011876</v>
      </c>
      <c r="L2734" s="2">
        <f t="shared" si="409"/>
        <v>14.051854562844809</v>
      </c>
    </row>
    <row r="2735" spans="1:12" hidden="1" x14ac:dyDescent="0.3">
      <c r="A2735" s="74">
        <v>45649</v>
      </c>
      <c r="B2735" s="78">
        <v>18.78727272727274</v>
      </c>
      <c r="C2735" s="80" t="s">
        <v>43</v>
      </c>
      <c r="D2735" s="78" t="s">
        <v>33</v>
      </c>
      <c r="E2735" s="85" t="s">
        <v>108</v>
      </c>
      <c r="F2735" s="78">
        <v>29.109090909090899</v>
      </c>
      <c r="G2735" s="80" t="s">
        <v>43</v>
      </c>
      <c r="H2735" s="12">
        <v>30</v>
      </c>
      <c r="I2735" s="1">
        <v>50</v>
      </c>
      <c r="J2735" s="2">
        <f t="shared" si="407"/>
        <v>14.265783063605847</v>
      </c>
      <c r="K2735" s="2">
        <f t="shared" si="408"/>
        <v>19.106541727520682</v>
      </c>
      <c r="L2735" s="2">
        <f t="shared" si="409"/>
        <v>14.108688152983486</v>
      </c>
    </row>
    <row r="2736" spans="1:12" hidden="1" x14ac:dyDescent="0.3">
      <c r="A2736" s="74">
        <v>45650</v>
      </c>
      <c r="B2736" s="78">
        <v>30.52</v>
      </c>
      <c r="C2736" s="80" t="s">
        <v>38</v>
      </c>
      <c r="D2736" s="78" t="s">
        <v>33</v>
      </c>
      <c r="E2736" s="85" t="s">
        <v>108</v>
      </c>
      <c r="F2736" s="78">
        <v>29.2</v>
      </c>
      <c r="G2736" s="80" t="s">
        <v>38</v>
      </c>
      <c r="H2736" s="12">
        <v>30</v>
      </c>
      <c r="I2736" s="1">
        <v>50</v>
      </c>
      <c r="J2736" s="2">
        <f t="shared" si="407"/>
        <v>14.309336782614114</v>
      </c>
      <c r="K2736" s="2">
        <f t="shared" si="408"/>
        <v>19.120901087425437</v>
      </c>
      <c r="L2736" s="2">
        <f t="shared" si="409"/>
        <v>14.149337870497607</v>
      </c>
    </row>
    <row r="2737" spans="1:12" hidden="1" x14ac:dyDescent="0.3">
      <c r="A2737" s="74">
        <v>45651</v>
      </c>
      <c r="B2737" s="78">
        <v>13.36</v>
      </c>
      <c r="C2737" s="80" t="s">
        <v>38</v>
      </c>
      <c r="D2737" s="78" t="s">
        <v>33</v>
      </c>
      <c r="E2737" s="85" t="s">
        <v>108</v>
      </c>
      <c r="F2737" s="78">
        <v>13.58</v>
      </c>
      <c r="G2737" s="80" t="s">
        <v>38</v>
      </c>
      <c r="H2737" s="12">
        <v>30</v>
      </c>
      <c r="I2737" s="1">
        <v>50</v>
      </c>
      <c r="J2737" s="2">
        <f t="shared" si="407"/>
        <v>14.316511294531708</v>
      </c>
      <c r="K2737" s="2">
        <f t="shared" si="408"/>
        <v>19.145197855329631</v>
      </c>
      <c r="L2737" s="2">
        <f t="shared" si="409"/>
        <v>14.162528732693628</v>
      </c>
    </row>
    <row r="2738" spans="1:12" hidden="1" x14ac:dyDescent="0.3">
      <c r="A2738" s="74">
        <v>45652</v>
      </c>
      <c r="B2738" s="78">
        <v>12.51</v>
      </c>
      <c r="C2738" s="80" t="s">
        <v>38</v>
      </c>
      <c r="D2738" s="78" t="s">
        <v>33</v>
      </c>
      <c r="E2738" s="85" t="s">
        <v>108</v>
      </c>
      <c r="F2738" s="78">
        <v>14.41</v>
      </c>
      <c r="G2738" s="80" t="s">
        <v>38</v>
      </c>
      <c r="H2738" s="12">
        <v>30</v>
      </c>
      <c r="I2738" s="1">
        <v>50</v>
      </c>
      <c r="J2738" s="2">
        <f t="shared" si="407"/>
        <v>14.314968594807189</v>
      </c>
      <c r="K2738" s="2">
        <f t="shared" si="408"/>
        <v>19.128133542218507</v>
      </c>
      <c r="L2738" s="2">
        <f t="shared" si="409"/>
        <v>14.161144551902668</v>
      </c>
    </row>
    <row r="2739" spans="1:12" hidden="1" x14ac:dyDescent="0.3">
      <c r="A2739" s="74">
        <v>45653</v>
      </c>
      <c r="B2739" s="78">
        <v>18.309999999999999</v>
      </c>
      <c r="C2739" s="80" t="s">
        <v>38</v>
      </c>
      <c r="D2739" s="78" t="s">
        <v>33</v>
      </c>
      <c r="E2739" s="85" t="s">
        <v>108</v>
      </c>
      <c r="F2739" s="78">
        <v>28.33</v>
      </c>
      <c r="G2739" s="80" t="s">
        <v>38</v>
      </c>
      <c r="H2739" s="12">
        <v>30</v>
      </c>
      <c r="I2739" s="1">
        <v>50</v>
      </c>
      <c r="J2739" s="2">
        <f t="shared" si="407"/>
        <v>14.318543302927354</v>
      </c>
      <c r="K2739" s="2">
        <f t="shared" si="408"/>
        <v>19.120790742047557</v>
      </c>
      <c r="L2739" s="2">
        <f t="shared" si="409"/>
        <v>14.201709523654078</v>
      </c>
    </row>
    <row r="2740" spans="1:12" hidden="1" x14ac:dyDescent="0.3">
      <c r="A2740" s="74">
        <v>45654</v>
      </c>
      <c r="B2740" s="78">
        <v>26.371304347826069</v>
      </c>
      <c r="C2740" s="80" t="s">
        <v>42</v>
      </c>
      <c r="D2740" s="78" t="s">
        <v>33</v>
      </c>
      <c r="E2740" s="85" t="s">
        <v>108</v>
      </c>
      <c r="F2740" s="78">
        <v>27.45</v>
      </c>
      <c r="G2740" s="80" t="s">
        <v>38</v>
      </c>
      <c r="H2740" s="12">
        <v>30</v>
      </c>
      <c r="I2740" s="1">
        <v>50</v>
      </c>
      <c r="J2740" s="2">
        <f t="shared" si="407"/>
        <v>14.339268396893553</v>
      </c>
      <c r="K2740" s="2">
        <f t="shared" si="408"/>
        <v>19.115718904486865</v>
      </c>
      <c r="L2740" s="2">
        <f t="shared" si="409"/>
        <v>14.236822518004361</v>
      </c>
    </row>
    <row r="2741" spans="1:12" hidden="1" x14ac:dyDescent="0.3">
      <c r="A2741" s="74">
        <v>45655</v>
      </c>
      <c r="B2741" s="78">
        <v>20.72</v>
      </c>
      <c r="C2741" s="80" t="s">
        <v>38</v>
      </c>
      <c r="D2741" s="78" t="s">
        <v>33</v>
      </c>
      <c r="E2741" s="85" t="s">
        <v>108</v>
      </c>
      <c r="F2741" s="78">
        <v>24.52</v>
      </c>
      <c r="G2741" s="80" t="s">
        <v>38</v>
      </c>
      <c r="H2741" s="12">
        <v>30</v>
      </c>
      <c r="I2741" s="1">
        <v>50</v>
      </c>
      <c r="J2741" s="2">
        <f t="shared" si="407"/>
        <v>14.339838209855714</v>
      </c>
      <c r="K2741" s="2">
        <f t="shared" si="408"/>
        <v>19.132968067893078</v>
      </c>
      <c r="L2741" s="2">
        <f t="shared" si="409"/>
        <v>14.260240597100408</v>
      </c>
    </row>
    <row r="2742" spans="1:12" hidden="1" x14ac:dyDescent="0.3">
      <c r="A2742" s="74">
        <v>45656</v>
      </c>
      <c r="B2742" s="78">
        <v>22.18</v>
      </c>
      <c r="C2742" s="80" t="s">
        <v>38</v>
      </c>
      <c r="D2742" s="78" t="s">
        <v>33</v>
      </c>
      <c r="E2742" s="85" t="s">
        <v>108</v>
      </c>
      <c r="F2742" s="78">
        <v>21.49</v>
      </c>
      <c r="G2742" s="80" t="s">
        <v>38</v>
      </c>
      <c r="H2742" s="12">
        <v>30</v>
      </c>
      <c r="I2742" s="1">
        <v>50</v>
      </c>
      <c r="J2742" s="2">
        <f t="shared" si="407"/>
        <v>14.373171543189047</v>
      </c>
      <c r="K2742" s="2">
        <f t="shared" si="408"/>
        <v>19.14912618152858</v>
      </c>
      <c r="L2742" s="2">
        <f t="shared" si="409"/>
        <v>14.273884664897018</v>
      </c>
    </row>
    <row r="2743" spans="1:12" hidden="1" x14ac:dyDescent="0.3">
      <c r="A2743" s="74">
        <v>45657</v>
      </c>
      <c r="B2743" s="78">
        <v>20.75</v>
      </c>
      <c r="C2743" s="80" t="s">
        <v>38</v>
      </c>
      <c r="D2743" s="78" t="s">
        <v>33</v>
      </c>
      <c r="E2743" s="85" t="s">
        <v>108</v>
      </c>
      <c r="F2743" s="78">
        <v>20.100000000000001</v>
      </c>
      <c r="G2743" s="80" t="s">
        <v>38</v>
      </c>
      <c r="H2743" s="12">
        <v>30</v>
      </c>
      <c r="I2743" s="1">
        <v>50</v>
      </c>
      <c r="J2743" s="2">
        <f t="shared" si="407"/>
        <v>14.392730771839187</v>
      </c>
      <c r="K2743" s="2">
        <f t="shared" si="408"/>
        <v>19.16166847548525</v>
      </c>
      <c r="L2743" s="2">
        <f t="shared" si="409"/>
        <v>14.280410088625834</v>
      </c>
    </row>
    <row r="2744" spans="1:12" x14ac:dyDescent="0.3">
      <c r="A2744" s="74">
        <v>45658</v>
      </c>
      <c r="B2744" s="78">
        <v>22.51</v>
      </c>
      <c r="C2744" s="80" t="s">
        <v>38</v>
      </c>
      <c r="D2744" s="78" t="s">
        <v>33</v>
      </c>
      <c r="E2744" s="85" t="s">
        <v>108</v>
      </c>
      <c r="F2744" s="78">
        <v>22.35</v>
      </c>
      <c r="G2744" s="80" t="s">
        <v>38</v>
      </c>
      <c r="H2744" s="12">
        <v>30</v>
      </c>
      <c r="I2744" s="1">
        <v>50</v>
      </c>
      <c r="J2744" s="2">
        <f t="shared" ref="J2744:J2774" si="410">AVERAGE(B2380:B2744)</f>
        <v>14.397379860124639</v>
      </c>
      <c r="K2744" s="2">
        <f t="shared" ref="K2744:K2774" si="411">AVERAGE(D2380:D2744)</f>
        <v>19.174226038474696</v>
      </c>
      <c r="L2744" s="2">
        <f t="shared" ref="L2744:L2774" si="412">AVERAGE(F2380:F2744)</f>
        <v>14.296737772241652</v>
      </c>
    </row>
    <row r="2745" spans="1:12" x14ac:dyDescent="0.3">
      <c r="A2745" s="74">
        <v>45659</v>
      </c>
      <c r="B2745" s="78">
        <v>23.44</v>
      </c>
      <c r="C2745" s="80" t="s">
        <v>38</v>
      </c>
      <c r="D2745" s="78" t="s">
        <v>33</v>
      </c>
      <c r="E2745" s="85" t="s">
        <v>108</v>
      </c>
      <c r="F2745" s="78">
        <v>23.36</v>
      </c>
      <c r="G2745" s="80" t="s">
        <v>38</v>
      </c>
      <c r="H2745" s="12">
        <v>30</v>
      </c>
      <c r="I2745" s="1">
        <v>50</v>
      </c>
      <c r="J2745" s="2">
        <f t="shared" si="410"/>
        <v>14.388710438637034</v>
      </c>
      <c r="K2745" s="2">
        <f t="shared" si="411"/>
        <v>19.179058044614681</v>
      </c>
      <c r="L2745" s="2">
        <f t="shared" si="412"/>
        <v>14.310494834388541</v>
      </c>
    </row>
    <row r="2746" spans="1:12" x14ac:dyDescent="0.3">
      <c r="A2746" s="74">
        <v>45660</v>
      </c>
      <c r="B2746" s="78">
        <v>14.632727272727285</v>
      </c>
      <c r="C2746" s="80" t="s">
        <v>107</v>
      </c>
      <c r="D2746" s="78" t="s">
        <v>33</v>
      </c>
      <c r="E2746" s="85" t="s">
        <v>108</v>
      </c>
      <c r="F2746" s="78">
        <v>18.693636363636365</v>
      </c>
      <c r="G2746" s="80" t="s">
        <v>107</v>
      </c>
      <c r="H2746" s="12">
        <v>30</v>
      </c>
      <c r="I2746" s="1">
        <v>50</v>
      </c>
      <c r="J2746" s="2">
        <f t="shared" si="410"/>
        <v>14.344879567946663</v>
      </c>
      <c r="K2746" s="2">
        <f t="shared" si="411"/>
        <v>19.162197192785722</v>
      </c>
      <c r="L2746" s="2">
        <f t="shared" si="412"/>
        <v>14.307386708174301</v>
      </c>
    </row>
    <row r="2747" spans="1:12" x14ac:dyDescent="0.3">
      <c r="A2747" s="74">
        <v>45661</v>
      </c>
      <c r="B2747" s="78">
        <v>18.29</v>
      </c>
      <c r="C2747" s="80" t="s">
        <v>38</v>
      </c>
      <c r="D2747" s="78">
        <v>13.3</v>
      </c>
      <c r="E2747" s="85" t="s">
        <v>38</v>
      </c>
      <c r="F2747" s="78">
        <v>19.690000000000001</v>
      </c>
      <c r="G2747" s="80" t="s">
        <v>38</v>
      </c>
      <c r="H2747" s="12">
        <v>30</v>
      </c>
      <c r="I2747" s="1">
        <v>50</v>
      </c>
      <c r="J2747" s="2">
        <f t="shared" si="410"/>
        <v>14.370609595494873</v>
      </c>
      <c r="K2747" s="2">
        <f t="shared" si="411"/>
        <v>19.166940395202641</v>
      </c>
      <c r="L2747" s="2">
        <f t="shared" si="412"/>
        <v>14.331906482185598</v>
      </c>
    </row>
    <row r="2748" spans="1:12" x14ac:dyDescent="0.3">
      <c r="A2748" s="74">
        <v>45662</v>
      </c>
      <c r="B2748" s="78">
        <v>21.77</v>
      </c>
      <c r="C2748" s="80" t="s">
        <v>38</v>
      </c>
      <c r="D2748" s="78">
        <v>18.96</v>
      </c>
      <c r="E2748" s="85" t="s">
        <v>38</v>
      </c>
      <c r="F2748" s="78">
        <v>24.11</v>
      </c>
      <c r="G2748" s="80" t="s">
        <v>38</v>
      </c>
      <c r="H2748" s="12">
        <v>30</v>
      </c>
      <c r="I2748" s="1">
        <v>50</v>
      </c>
      <c r="J2748" s="2">
        <f t="shared" si="410"/>
        <v>14.397193617533441</v>
      </c>
      <c r="K2748" s="2">
        <f t="shared" si="411"/>
        <v>19.180052177679983</v>
      </c>
      <c r="L2748" s="2">
        <f t="shared" si="412"/>
        <v>14.359053374840965</v>
      </c>
    </row>
    <row r="2749" spans="1:12" x14ac:dyDescent="0.3">
      <c r="A2749" s="74">
        <v>45663</v>
      </c>
      <c r="B2749" s="78">
        <v>21.2</v>
      </c>
      <c r="C2749" s="80" t="s">
        <v>38</v>
      </c>
      <c r="D2749" s="78">
        <v>33.42</v>
      </c>
      <c r="E2749" s="85" t="s">
        <v>38</v>
      </c>
      <c r="F2749" s="78">
        <v>24.79</v>
      </c>
      <c r="G2749" s="80" t="s">
        <v>38</v>
      </c>
      <c r="H2749" s="12">
        <v>30</v>
      </c>
      <c r="I2749" s="1">
        <v>50</v>
      </c>
      <c r="J2749" s="2">
        <f t="shared" si="410"/>
        <v>14.397740646262287</v>
      </c>
      <c r="K2749" s="2">
        <f t="shared" si="411"/>
        <v>19.234100516048564</v>
      </c>
      <c r="L2749" s="2">
        <f t="shared" si="412"/>
        <v>14.378912131903114</v>
      </c>
    </row>
    <row r="2750" spans="1:12" x14ac:dyDescent="0.3">
      <c r="A2750" s="74">
        <v>45664</v>
      </c>
      <c r="B2750" s="78">
        <v>15.33</v>
      </c>
      <c r="C2750" s="80" t="s">
        <v>38</v>
      </c>
      <c r="D2750" s="78">
        <v>15</v>
      </c>
      <c r="E2750" s="85" t="s">
        <v>38</v>
      </c>
      <c r="F2750" s="78">
        <v>17.899999999999999</v>
      </c>
      <c r="G2750" s="80" t="s">
        <v>38</v>
      </c>
      <c r="H2750" s="12">
        <v>30</v>
      </c>
      <c r="I2750" s="1">
        <v>50</v>
      </c>
      <c r="J2750" s="2">
        <f t="shared" si="410"/>
        <v>14.404655246813251</v>
      </c>
      <c r="K2750" s="2">
        <f t="shared" si="411"/>
        <v>19.174009881607478</v>
      </c>
      <c r="L2750" s="2">
        <f t="shared" si="412"/>
        <v>14.378629646027406</v>
      </c>
    </row>
    <row r="2751" spans="1:12" x14ac:dyDescent="0.3">
      <c r="A2751" s="74">
        <v>45665</v>
      </c>
      <c r="B2751" s="78">
        <v>9.4</v>
      </c>
      <c r="C2751" s="80" t="s">
        <v>38</v>
      </c>
      <c r="D2751" s="78">
        <v>7.04</v>
      </c>
      <c r="E2751" s="85" t="s">
        <v>38</v>
      </c>
      <c r="F2751" s="78">
        <v>9.6199999999999992</v>
      </c>
      <c r="G2751" s="80" t="s">
        <v>38</v>
      </c>
      <c r="H2751" s="12">
        <v>30</v>
      </c>
      <c r="I2751" s="1">
        <v>50</v>
      </c>
      <c r="J2751" s="2">
        <f t="shared" si="410"/>
        <v>14.392488955803984</v>
      </c>
      <c r="K2751" s="2">
        <f t="shared" si="411"/>
        <v>19.168264207342169</v>
      </c>
      <c r="L2751" s="2">
        <f t="shared" si="412"/>
        <v>14.374985578230797</v>
      </c>
    </row>
    <row r="2752" spans="1:12" x14ac:dyDescent="0.3">
      <c r="A2752" s="74">
        <v>45666</v>
      </c>
      <c r="B2752" s="78">
        <v>9.57</v>
      </c>
      <c r="C2752" s="80" t="s">
        <v>38</v>
      </c>
      <c r="D2752" s="78">
        <v>8.86</v>
      </c>
      <c r="E2752" s="85" t="s">
        <v>38</v>
      </c>
      <c r="F2752" s="78">
        <v>9.4499999999999993</v>
      </c>
      <c r="G2752" s="80" t="s">
        <v>38</v>
      </c>
      <c r="H2752" s="12">
        <v>30</v>
      </c>
      <c r="I2752" s="1">
        <v>50</v>
      </c>
      <c r="J2752" s="2">
        <f t="shared" si="410"/>
        <v>14.360280966823264</v>
      </c>
      <c r="K2752" s="2">
        <f t="shared" si="411"/>
        <v>19.151708316103498</v>
      </c>
      <c r="L2752" s="2">
        <f t="shared" si="412"/>
        <v>14.360522301394637</v>
      </c>
    </row>
    <row r="2753" spans="1:12" x14ac:dyDescent="0.3">
      <c r="A2753" s="74">
        <v>45667</v>
      </c>
      <c r="B2753" s="78">
        <v>9.52</v>
      </c>
      <c r="C2753" s="80" t="s">
        <v>38</v>
      </c>
      <c r="D2753" s="78">
        <v>7.786190476190475</v>
      </c>
      <c r="E2753" s="85" t="s">
        <v>39</v>
      </c>
      <c r="F2753" s="78">
        <v>10.23</v>
      </c>
      <c r="G2753" s="80" t="s">
        <v>38</v>
      </c>
      <c r="H2753" s="12">
        <v>30</v>
      </c>
      <c r="I2753" s="1">
        <v>50</v>
      </c>
      <c r="J2753" s="2">
        <f t="shared" si="410"/>
        <v>14.338277460687529</v>
      </c>
      <c r="K2753" s="2">
        <f t="shared" si="411"/>
        <v>19.139863101464378</v>
      </c>
      <c r="L2753" s="2">
        <f t="shared" si="412"/>
        <v>14.350607047157345</v>
      </c>
    </row>
    <row r="2754" spans="1:12" x14ac:dyDescent="0.3">
      <c r="A2754" s="74">
        <v>45668</v>
      </c>
      <c r="B2754" s="78">
        <v>8.7100000000000009</v>
      </c>
      <c r="C2754" s="80" t="s">
        <v>38</v>
      </c>
      <c r="D2754" s="78">
        <v>7.75</v>
      </c>
      <c r="E2754" s="85" t="s">
        <v>38</v>
      </c>
      <c r="F2754" s="78">
        <v>9.51</v>
      </c>
      <c r="G2754" s="80" t="s">
        <v>38</v>
      </c>
      <c r="H2754" s="12">
        <v>30</v>
      </c>
      <c r="I2754" s="1">
        <v>50</v>
      </c>
      <c r="J2754" s="2">
        <f t="shared" si="410"/>
        <v>14.329539887325447</v>
      </c>
      <c r="K2754" s="2">
        <f t="shared" si="411"/>
        <v>19.131913541501156</v>
      </c>
      <c r="L2754" s="2">
        <f t="shared" si="412"/>
        <v>14.342869390561916</v>
      </c>
    </row>
    <row r="2755" spans="1:12" x14ac:dyDescent="0.3">
      <c r="A2755" s="74">
        <v>45669</v>
      </c>
      <c r="B2755" s="78">
        <v>11.73</v>
      </c>
      <c r="C2755" s="80" t="s">
        <v>38</v>
      </c>
      <c r="D2755" s="78">
        <v>11.63</v>
      </c>
      <c r="E2755" s="85" t="s">
        <v>38</v>
      </c>
      <c r="F2755" s="78">
        <v>12.54</v>
      </c>
      <c r="G2755" s="80" t="s">
        <v>38</v>
      </c>
      <c r="H2755" s="12">
        <v>30</v>
      </c>
      <c r="I2755" s="1">
        <v>50</v>
      </c>
      <c r="J2755" s="2">
        <f t="shared" si="410"/>
        <v>14.272165666649791</v>
      </c>
      <c r="K2755" s="2">
        <f t="shared" si="411"/>
        <v>19.100493601924118</v>
      </c>
      <c r="L2755" s="2">
        <f t="shared" si="412"/>
        <v>14.318293119375475</v>
      </c>
    </row>
    <row r="2756" spans="1:12" x14ac:dyDescent="0.3">
      <c r="A2756" s="74">
        <v>45670</v>
      </c>
      <c r="B2756" s="78">
        <v>15.82</v>
      </c>
      <c r="C2756" s="80" t="s">
        <v>38</v>
      </c>
      <c r="D2756" s="78">
        <v>18.059999999999999</v>
      </c>
      <c r="E2756" s="85" t="s">
        <v>38</v>
      </c>
      <c r="F2756" s="78">
        <v>17.644999999999992</v>
      </c>
      <c r="G2756" s="80" t="s">
        <v>44</v>
      </c>
      <c r="H2756" s="12">
        <v>30</v>
      </c>
      <c r="I2756" s="1">
        <v>50</v>
      </c>
      <c r="J2756" s="2">
        <f t="shared" si="410"/>
        <v>14.284424619817836</v>
      </c>
      <c r="K2756" s="2">
        <f t="shared" si="411"/>
        <v>19.113514749960373</v>
      </c>
      <c r="L2756" s="2">
        <f t="shared" si="412"/>
        <v>14.332516283217283</v>
      </c>
    </row>
    <row r="2757" spans="1:12" x14ac:dyDescent="0.3">
      <c r="A2757" s="74">
        <v>45671</v>
      </c>
      <c r="B2757" s="78">
        <v>21.84</v>
      </c>
      <c r="C2757" s="80" t="s">
        <v>38</v>
      </c>
      <c r="D2757" s="78">
        <v>24.41</v>
      </c>
      <c r="E2757" s="85" t="s">
        <v>38</v>
      </c>
      <c r="F2757" s="78">
        <v>31.48</v>
      </c>
      <c r="G2757" s="80" t="s">
        <v>38</v>
      </c>
      <c r="H2757" s="12">
        <v>30</v>
      </c>
      <c r="I2757" s="1">
        <v>50</v>
      </c>
      <c r="J2757" s="2">
        <f t="shared" si="410"/>
        <v>14.318308917338499</v>
      </c>
      <c r="K2757" s="2">
        <f t="shared" si="411"/>
        <v>19.151007197090284</v>
      </c>
      <c r="L2757" s="2">
        <f t="shared" si="412"/>
        <v>14.391358091126888</v>
      </c>
    </row>
    <row r="2758" spans="1:12" x14ac:dyDescent="0.3">
      <c r="A2758" s="74">
        <v>45672</v>
      </c>
      <c r="B2758" s="78">
        <v>18.756666666666668</v>
      </c>
      <c r="C2758" s="80" t="s">
        <v>110</v>
      </c>
      <c r="D2758" s="78">
        <v>29.350555555555552</v>
      </c>
      <c r="E2758" s="85" t="s">
        <v>110</v>
      </c>
      <c r="F2758" s="78">
        <v>23.493361344537806</v>
      </c>
      <c r="G2758" s="80" t="s">
        <v>144</v>
      </c>
      <c r="H2758" s="12">
        <v>30</v>
      </c>
      <c r="I2758" s="1">
        <v>50</v>
      </c>
      <c r="J2758" s="2">
        <f t="shared" si="410"/>
        <v>14.338272186392677</v>
      </c>
      <c r="K2758" s="2">
        <f t="shared" si="411"/>
        <v>19.199075340762658</v>
      </c>
      <c r="L2758" s="2">
        <f t="shared" si="412"/>
        <v>14.419418433908067</v>
      </c>
    </row>
    <row r="2759" spans="1:12" x14ac:dyDescent="0.3">
      <c r="A2759" s="74">
        <v>45673</v>
      </c>
      <c r="B2759" s="78">
        <v>11.280500000000002</v>
      </c>
      <c r="C2759" s="80" t="s">
        <v>66</v>
      </c>
      <c r="D2759" s="78">
        <v>12.16</v>
      </c>
      <c r="E2759" s="85" t="s">
        <v>38</v>
      </c>
      <c r="F2759" s="78">
        <v>12.98</v>
      </c>
      <c r="G2759" s="80" t="s">
        <v>38</v>
      </c>
      <c r="H2759" s="12">
        <v>30</v>
      </c>
      <c r="I2759" s="1">
        <v>50</v>
      </c>
      <c r="J2759" s="2">
        <f t="shared" si="410"/>
        <v>14.343743260772841</v>
      </c>
      <c r="K2759" s="2">
        <f t="shared" si="411"/>
        <v>19.155582318175977</v>
      </c>
      <c r="L2759" s="2">
        <f t="shared" si="412"/>
        <v>14.43985405686376</v>
      </c>
    </row>
    <row r="2760" spans="1:12" x14ac:dyDescent="0.3">
      <c r="A2760" s="74">
        <v>45674</v>
      </c>
      <c r="B2760" s="78">
        <v>16.18</v>
      </c>
      <c r="C2760" s="80" t="s">
        <v>38</v>
      </c>
      <c r="D2760" s="78">
        <v>15.19</v>
      </c>
      <c r="E2760" s="85" t="s">
        <v>38</v>
      </c>
      <c r="F2760" s="78">
        <v>16.920000000000002</v>
      </c>
      <c r="G2760" s="80" t="s">
        <v>38</v>
      </c>
      <c r="H2760" s="12">
        <v>30</v>
      </c>
      <c r="I2760" s="1">
        <v>50</v>
      </c>
      <c r="J2760" s="2">
        <f t="shared" si="410"/>
        <v>14.365919569312787</v>
      </c>
      <c r="K2760" s="2">
        <f t="shared" si="411"/>
        <v>19.021805883130661</v>
      </c>
      <c r="L2760" s="2">
        <f t="shared" si="412"/>
        <v>14.471831457993702</v>
      </c>
    </row>
    <row r="2761" spans="1:12" x14ac:dyDescent="0.3">
      <c r="A2761" s="74">
        <v>45675</v>
      </c>
      <c r="B2761" s="78" t="s">
        <v>33</v>
      </c>
      <c r="C2761" s="85" t="s">
        <v>108</v>
      </c>
      <c r="D2761" s="78">
        <v>11.92</v>
      </c>
      <c r="E2761" s="85" t="s">
        <v>38</v>
      </c>
      <c r="F2761" s="78">
        <v>12.1</v>
      </c>
      <c r="G2761" s="80" t="s">
        <v>38</v>
      </c>
      <c r="H2761" s="12">
        <v>30</v>
      </c>
      <c r="I2761" s="1">
        <v>50</v>
      </c>
      <c r="J2761" s="2">
        <f t="shared" si="410"/>
        <v>14.362198747286422</v>
      </c>
      <c r="K2761" s="2">
        <f t="shared" si="411"/>
        <v>18.972077786453923</v>
      </c>
      <c r="L2761" s="2">
        <f t="shared" si="412"/>
        <v>14.480221288502181</v>
      </c>
    </row>
    <row r="2762" spans="1:12" x14ac:dyDescent="0.3">
      <c r="A2762" s="74">
        <v>45676</v>
      </c>
      <c r="B2762" s="78" t="s">
        <v>33</v>
      </c>
      <c r="C2762" s="85" t="s">
        <v>108</v>
      </c>
      <c r="D2762" s="78">
        <v>17.64</v>
      </c>
      <c r="E2762" s="85" t="s">
        <v>38</v>
      </c>
      <c r="F2762" s="78">
        <v>18.940000000000001</v>
      </c>
      <c r="G2762" s="80" t="s">
        <v>38</v>
      </c>
      <c r="H2762" s="12">
        <v>30</v>
      </c>
      <c r="I2762" s="1">
        <v>50</v>
      </c>
      <c r="J2762" s="2">
        <f t="shared" si="410"/>
        <v>14.329775978769714</v>
      </c>
      <c r="K2762" s="2">
        <f t="shared" si="411"/>
        <v>18.966095913342144</v>
      </c>
      <c r="L2762" s="2">
        <f t="shared" si="412"/>
        <v>14.486322983417434</v>
      </c>
    </row>
    <row r="2763" spans="1:12" x14ac:dyDescent="0.3">
      <c r="A2763" s="74">
        <v>45677</v>
      </c>
      <c r="B2763" s="78" t="s">
        <v>33</v>
      </c>
      <c r="C2763" s="85" t="s">
        <v>108</v>
      </c>
      <c r="D2763" s="78">
        <v>18.25</v>
      </c>
      <c r="E2763" s="85" t="s">
        <v>38</v>
      </c>
      <c r="F2763" s="78">
        <v>19.510000000000002</v>
      </c>
      <c r="G2763" s="80" t="s">
        <v>38</v>
      </c>
      <c r="H2763" s="12">
        <v>30</v>
      </c>
      <c r="I2763" s="1">
        <v>50</v>
      </c>
      <c r="J2763" s="2">
        <f t="shared" si="410"/>
        <v>14.269726745377408</v>
      </c>
      <c r="K2763" s="2">
        <f t="shared" si="411"/>
        <v>18.951775671650299</v>
      </c>
      <c r="L2763" s="2">
        <f t="shared" si="412"/>
        <v>14.489515073812914</v>
      </c>
    </row>
    <row r="2764" spans="1:12" x14ac:dyDescent="0.3">
      <c r="A2764" s="74">
        <v>45678</v>
      </c>
      <c r="B2764" s="78">
        <v>19.079999999999998</v>
      </c>
      <c r="C2764" s="80" t="s">
        <v>38</v>
      </c>
      <c r="D2764" s="78">
        <v>22.5</v>
      </c>
      <c r="E2764" s="85" t="s">
        <v>38</v>
      </c>
      <c r="F2764" s="78">
        <v>21.44</v>
      </c>
      <c r="G2764" s="80" t="s">
        <v>38</v>
      </c>
      <c r="H2764" s="12">
        <v>30</v>
      </c>
      <c r="I2764" s="1">
        <v>50</v>
      </c>
      <c r="J2764" s="2">
        <f t="shared" si="410"/>
        <v>14.239004523155185</v>
      </c>
      <c r="K2764" s="2">
        <f t="shared" si="411"/>
        <v>18.92727416107628</v>
      </c>
      <c r="L2764" s="2">
        <f t="shared" si="412"/>
        <v>14.4649105540389</v>
      </c>
    </row>
    <row r="2765" spans="1:12" x14ac:dyDescent="0.3">
      <c r="A2765" s="74">
        <v>45679</v>
      </c>
      <c r="B2765" s="78">
        <v>24.18</v>
      </c>
      <c r="C2765" s="80" t="s">
        <v>38</v>
      </c>
      <c r="D2765" s="78">
        <v>41.11</v>
      </c>
      <c r="E2765" s="85" t="s">
        <v>38</v>
      </c>
      <c r="F2765" s="78">
        <v>23.11</v>
      </c>
      <c r="G2765" s="80" t="s">
        <v>38</v>
      </c>
      <c r="H2765" s="12">
        <v>30</v>
      </c>
      <c r="I2765" s="1">
        <v>50</v>
      </c>
      <c r="J2765" s="2">
        <f t="shared" si="410"/>
        <v>14.258837856488515</v>
      </c>
      <c r="K2765" s="2">
        <f t="shared" si="411"/>
        <v>19.005077115087694</v>
      </c>
      <c r="L2765" s="2">
        <f t="shared" si="412"/>
        <v>14.48669021505585</v>
      </c>
    </row>
    <row r="2766" spans="1:12" x14ac:dyDescent="0.3">
      <c r="A2766" s="74">
        <v>45680</v>
      </c>
      <c r="B2766" s="78">
        <v>22.97</v>
      </c>
      <c r="C2766" s="80" t="s">
        <v>38</v>
      </c>
      <c r="D2766" s="78">
        <v>23.42</v>
      </c>
      <c r="E2766" s="85" t="s">
        <v>38</v>
      </c>
      <c r="F2766" s="78">
        <v>24.08</v>
      </c>
      <c r="G2766" s="80" t="s">
        <v>38</v>
      </c>
      <c r="H2766" s="12">
        <v>30</v>
      </c>
      <c r="I2766" s="1">
        <v>50</v>
      </c>
      <c r="J2766" s="2">
        <f t="shared" si="410"/>
        <v>14.247228134266294</v>
      </c>
      <c r="K2766" s="2">
        <f t="shared" si="411"/>
        <v>18.984835423244792</v>
      </c>
      <c r="L2766" s="2">
        <f t="shared" si="412"/>
        <v>14.508526373247939</v>
      </c>
    </row>
    <row r="2767" spans="1:12" x14ac:dyDescent="0.3">
      <c r="A2767" s="74">
        <v>45681</v>
      </c>
      <c r="B2767" s="78">
        <v>24.61</v>
      </c>
      <c r="C2767" s="80" t="s">
        <v>38</v>
      </c>
      <c r="D2767" s="78">
        <v>29.66</v>
      </c>
      <c r="E2767" s="85" t="s">
        <v>38</v>
      </c>
      <c r="F2767" s="78">
        <v>25.05</v>
      </c>
      <c r="G2767" s="80" t="s">
        <v>38</v>
      </c>
      <c r="H2767" s="12">
        <v>30</v>
      </c>
      <c r="I2767" s="1">
        <v>50</v>
      </c>
      <c r="J2767" s="2">
        <f t="shared" si="410"/>
        <v>14.20152345590372</v>
      </c>
      <c r="K2767" s="2">
        <f t="shared" si="411"/>
        <v>18.911935121129989</v>
      </c>
      <c r="L2767" s="2">
        <f t="shared" si="412"/>
        <v>14.513017898671666</v>
      </c>
    </row>
    <row r="2768" spans="1:12" x14ac:dyDescent="0.3">
      <c r="A2768" s="74">
        <v>45682</v>
      </c>
      <c r="B2768" s="78">
        <v>16.41</v>
      </c>
      <c r="C2768" s="80" t="s">
        <v>38</v>
      </c>
      <c r="D2768" s="78">
        <v>16.2</v>
      </c>
      <c r="E2768" s="85" t="s">
        <v>38</v>
      </c>
      <c r="F2768" s="78">
        <v>17.68</v>
      </c>
      <c r="G2768" s="80" t="s">
        <v>38</v>
      </c>
      <c r="H2768" s="12">
        <v>30</v>
      </c>
      <c r="I2768" s="1">
        <v>50</v>
      </c>
      <c r="J2768" s="2">
        <f t="shared" si="410"/>
        <v>14.143757374032374</v>
      </c>
      <c r="K2768" s="2">
        <f t="shared" si="411"/>
        <v>18.79151216040491</v>
      </c>
      <c r="L2768" s="2">
        <f t="shared" si="412"/>
        <v>14.490786260253588</v>
      </c>
    </row>
    <row r="2769" spans="1:12" x14ac:dyDescent="0.3">
      <c r="A2769" s="74">
        <v>45683</v>
      </c>
      <c r="B2769" s="78">
        <v>18.22</v>
      </c>
      <c r="C2769" s="80" t="s">
        <v>38</v>
      </c>
      <c r="D2769" s="78">
        <v>17.2</v>
      </c>
      <c r="E2769" s="85" t="s">
        <v>38</v>
      </c>
      <c r="F2769" s="78">
        <v>18.47</v>
      </c>
      <c r="G2769" s="80" t="s">
        <v>38</v>
      </c>
      <c r="H2769" s="12">
        <v>30</v>
      </c>
      <c r="I2769" s="1">
        <v>50</v>
      </c>
      <c r="J2769" s="2">
        <f t="shared" si="410"/>
        <v>14.147285151810154</v>
      </c>
      <c r="K2769" s="2">
        <f t="shared" si="411"/>
        <v>18.78794720572213</v>
      </c>
      <c r="L2769" s="2">
        <f t="shared" si="412"/>
        <v>14.487537672682969</v>
      </c>
    </row>
    <row r="2770" spans="1:12" x14ac:dyDescent="0.3">
      <c r="A2770" s="74">
        <v>45684</v>
      </c>
      <c r="B2770" s="78">
        <v>15.67</v>
      </c>
      <c r="C2770" s="80" t="s">
        <v>38</v>
      </c>
      <c r="D2770" s="78">
        <v>16.149999999999999</v>
      </c>
      <c r="E2770" s="85" t="s">
        <v>38</v>
      </c>
      <c r="F2770" s="78">
        <v>13.793636363636358</v>
      </c>
      <c r="G2770" s="80" t="s">
        <v>43</v>
      </c>
      <c r="H2770" s="12">
        <v>30</v>
      </c>
      <c r="I2770" s="1">
        <v>50</v>
      </c>
      <c r="J2770" s="2">
        <f t="shared" si="410"/>
        <v>14.135201818476821</v>
      </c>
      <c r="K2770" s="2">
        <f t="shared" si="411"/>
        <v>18.772237235933609</v>
      </c>
      <c r="L2770" s="2">
        <f t="shared" si="412"/>
        <v>14.460796532467253</v>
      </c>
    </row>
    <row r="2771" spans="1:12" x14ac:dyDescent="0.3">
      <c r="A2771" s="74">
        <v>45685</v>
      </c>
      <c r="B2771" s="78">
        <v>21.63</v>
      </c>
      <c r="C2771" s="80" t="s">
        <v>38</v>
      </c>
      <c r="D2771" s="78">
        <v>56.02</v>
      </c>
      <c r="E2771" s="85" t="s">
        <v>38</v>
      </c>
      <c r="F2771" s="78">
        <v>25.184285714285714</v>
      </c>
      <c r="G2771" s="80" t="s">
        <v>45</v>
      </c>
      <c r="H2771" s="12">
        <v>30</v>
      </c>
      <c r="I2771" s="1">
        <v>50</v>
      </c>
      <c r="J2771" s="2">
        <f t="shared" si="410"/>
        <v>14.091308762921264</v>
      </c>
      <c r="K2771" s="2">
        <f t="shared" si="411"/>
        <v>18.878037840163216</v>
      </c>
      <c r="L2771" s="2">
        <f t="shared" si="412"/>
        <v>14.471091124880488</v>
      </c>
    </row>
    <row r="2772" spans="1:12" x14ac:dyDescent="0.3">
      <c r="A2772" s="74">
        <v>45686</v>
      </c>
      <c r="B2772" s="78">
        <v>28.91</v>
      </c>
      <c r="C2772" s="80" t="s">
        <v>38</v>
      </c>
      <c r="D2772" s="78">
        <v>28.48</v>
      </c>
      <c r="E2772" s="85" t="s">
        <v>38</v>
      </c>
      <c r="F2772" s="78">
        <v>30.54</v>
      </c>
      <c r="G2772" s="80" t="s">
        <v>38</v>
      </c>
      <c r="H2772" s="12">
        <v>30</v>
      </c>
      <c r="I2772" s="1">
        <v>50</v>
      </c>
      <c r="J2772" s="2">
        <f t="shared" si="410"/>
        <v>14.092926187163688</v>
      </c>
      <c r="K2772" s="2">
        <f t="shared" si="411"/>
        <v>18.895832402096751</v>
      </c>
      <c r="L2772" s="2">
        <f t="shared" si="412"/>
        <v>14.492418808496307</v>
      </c>
    </row>
    <row r="2773" spans="1:12" x14ac:dyDescent="0.3">
      <c r="A2773" s="74">
        <v>45687</v>
      </c>
      <c r="B2773" s="78">
        <v>12.58</v>
      </c>
      <c r="C2773" s="80" t="s">
        <v>38</v>
      </c>
      <c r="D2773" s="78">
        <v>12.31</v>
      </c>
      <c r="E2773" s="85" t="s">
        <v>38</v>
      </c>
      <c r="F2773" s="78">
        <v>13.06</v>
      </c>
      <c r="G2773" s="80" t="s">
        <v>38</v>
      </c>
      <c r="H2773" s="12">
        <v>30</v>
      </c>
      <c r="I2773" s="1">
        <v>50</v>
      </c>
      <c r="J2773" s="2">
        <f t="shared" si="410"/>
        <v>14.065565076052573</v>
      </c>
      <c r="K2773" s="2">
        <f t="shared" si="411"/>
        <v>18.869910951945695</v>
      </c>
      <c r="L2773" s="2">
        <f t="shared" si="412"/>
        <v>14.472503554259022</v>
      </c>
    </row>
    <row r="2774" spans="1:12" x14ac:dyDescent="0.3">
      <c r="A2774" s="74">
        <v>45688</v>
      </c>
      <c r="B2774" s="78">
        <v>11.73</v>
      </c>
      <c r="C2774" s="80" t="s">
        <v>38</v>
      </c>
      <c r="D2774" s="78">
        <v>9.89</v>
      </c>
      <c r="E2774" s="85" t="s">
        <v>38</v>
      </c>
      <c r="F2774" s="78">
        <v>17.074999999999999</v>
      </c>
      <c r="G2774" s="80" t="s">
        <v>43</v>
      </c>
      <c r="H2774" s="12">
        <v>30</v>
      </c>
      <c r="I2774" s="1">
        <v>50</v>
      </c>
      <c r="J2774" s="2">
        <f t="shared" si="410"/>
        <v>14.039330776535662</v>
      </c>
      <c r="K2774" s="2">
        <f t="shared" si="411"/>
        <v>18.838913973093735</v>
      </c>
      <c r="L2774" s="2">
        <f t="shared" si="412"/>
        <v>14.471387735049982</v>
      </c>
    </row>
    <row r="2775" spans="1:12" x14ac:dyDescent="0.3">
      <c r="A2775" s="74">
        <v>45689</v>
      </c>
      <c r="B2775" s="78">
        <v>12</v>
      </c>
      <c r="C2775" s="80"/>
      <c r="D2775" s="78">
        <v>12.25</v>
      </c>
      <c r="E2775" s="85" t="s">
        <v>38</v>
      </c>
      <c r="F2775" s="78">
        <v>14.49</v>
      </c>
      <c r="G2775" s="80" t="s">
        <v>38</v>
      </c>
      <c r="H2775" s="12">
        <v>30</v>
      </c>
      <c r="I2775" s="1">
        <v>50</v>
      </c>
      <c r="J2775" s="2">
        <f t="shared" ref="J2775:J2802" si="413">AVERAGE(B2411:B2775)</f>
        <v>13.943991270362821</v>
      </c>
      <c r="K2775" s="2">
        <f t="shared" ref="K2775:K2802" si="414">AVERAGE(D2411:D2775)</f>
        <v>18.764714577323339</v>
      </c>
      <c r="L2775" s="2">
        <f t="shared" ref="L2775:L2802" si="415">AVERAGE(F2411:F2775)</f>
        <v>14.436161746349415</v>
      </c>
    </row>
    <row r="2776" spans="1:12" x14ac:dyDescent="0.3">
      <c r="A2776" s="74">
        <v>45690</v>
      </c>
      <c r="B2776" s="78">
        <v>12.2</v>
      </c>
      <c r="C2776" s="80"/>
      <c r="D2776" s="78">
        <v>11.75</v>
      </c>
      <c r="E2776" s="85" t="s">
        <v>38</v>
      </c>
      <c r="F2776" s="78">
        <v>14.46</v>
      </c>
      <c r="G2776" s="80" t="s">
        <v>38</v>
      </c>
      <c r="H2776" s="12">
        <v>30</v>
      </c>
      <c r="I2776" s="1">
        <v>50</v>
      </c>
      <c r="J2776" s="2">
        <f t="shared" si="413"/>
        <v>13.889630159251707</v>
      </c>
      <c r="K2776" s="2">
        <f t="shared" si="414"/>
        <v>18.699729683063524</v>
      </c>
      <c r="L2776" s="2">
        <f t="shared" si="415"/>
        <v>14.382037452564106</v>
      </c>
    </row>
    <row r="2777" spans="1:12" x14ac:dyDescent="0.3">
      <c r="A2777" s="74">
        <v>45691</v>
      </c>
      <c r="B2777" s="78">
        <v>13.44</v>
      </c>
      <c r="C2777" s="80"/>
      <c r="D2777" s="78">
        <v>12.83</v>
      </c>
      <c r="E2777" s="85" t="s">
        <v>38</v>
      </c>
      <c r="F2777" s="78">
        <v>11.25</v>
      </c>
      <c r="G2777" s="80" t="s">
        <v>38</v>
      </c>
      <c r="H2777" s="12">
        <v>30</v>
      </c>
      <c r="I2777" s="1">
        <v>50</v>
      </c>
      <c r="J2777" s="2">
        <f t="shared" si="413"/>
        <v>13.813982937029484</v>
      </c>
      <c r="K2777" s="2">
        <f t="shared" si="414"/>
        <v>18.653929078833915</v>
      </c>
      <c r="L2777" s="2">
        <f t="shared" si="415"/>
        <v>14.335935757648851</v>
      </c>
    </row>
    <row r="2778" spans="1:12" x14ac:dyDescent="0.3">
      <c r="A2778" s="74">
        <v>45692</v>
      </c>
      <c r="B2778" s="78">
        <v>16.25</v>
      </c>
      <c r="C2778" s="80"/>
      <c r="D2778" s="78">
        <v>16.809999999999999</v>
      </c>
      <c r="E2778" s="85" t="s">
        <v>38</v>
      </c>
      <c r="F2778" s="78">
        <v>14.86</v>
      </c>
      <c r="G2778" s="80" t="s">
        <v>38</v>
      </c>
      <c r="H2778" s="12">
        <v>30</v>
      </c>
      <c r="I2778" s="1">
        <v>50</v>
      </c>
      <c r="J2778" s="2">
        <f t="shared" si="413"/>
        <v>13.771951190997738</v>
      </c>
      <c r="K2778" s="2">
        <f t="shared" si="414"/>
        <v>18.570122432308239</v>
      </c>
      <c r="L2778" s="2">
        <f t="shared" si="415"/>
        <v>14.307093949739247</v>
      </c>
    </row>
    <row r="2779" spans="1:12" x14ac:dyDescent="0.3">
      <c r="A2779" s="74">
        <v>45693</v>
      </c>
      <c r="B2779" s="78">
        <v>23.69</v>
      </c>
      <c r="C2779" s="80"/>
      <c r="D2779" s="78">
        <v>30.35</v>
      </c>
      <c r="E2779" s="85" t="s">
        <v>38</v>
      </c>
      <c r="F2779" s="78">
        <v>18.45</v>
      </c>
      <c r="G2779" s="80" t="s">
        <v>38</v>
      </c>
      <c r="H2779" s="12">
        <v>30</v>
      </c>
      <c r="I2779" s="1">
        <v>50</v>
      </c>
      <c r="J2779" s="2">
        <f t="shared" si="413"/>
        <v>13.783423413219955</v>
      </c>
      <c r="K2779" s="2">
        <f t="shared" si="414"/>
        <v>18.601874698169265</v>
      </c>
      <c r="L2779" s="2">
        <f t="shared" si="415"/>
        <v>14.308139147479359</v>
      </c>
    </row>
    <row r="2780" spans="1:12" x14ac:dyDescent="0.3">
      <c r="A2780" s="74">
        <v>45694</v>
      </c>
      <c r="B2780" s="78">
        <v>23.41</v>
      </c>
      <c r="C2780" s="80"/>
      <c r="D2780" s="78">
        <v>22.76</v>
      </c>
      <c r="E2780" s="85" t="s">
        <v>38</v>
      </c>
      <c r="F2780" s="78">
        <v>29.014000000000024</v>
      </c>
      <c r="G2780" s="80" t="s">
        <v>145</v>
      </c>
      <c r="H2780" s="12">
        <v>30</v>
      </c>
      <c r="I2780" s="1">
        <v>50</v>
      </c>
      <c r="J2780" s="2">
        <f t="shared" si="413"/>
        <v>13.823562302108844</v>
      </c>
      <c r="K2780" s="2">
        <f t="shared" si="414"/>
        <v>18.643687386991015</v>
      </c>
      <c r="L2780" s="2">
        <f t="shared" si="415"/>
        <v>14.364845362168625</v>
      </c>
    </row>
    <row r="2781" spans="1:12" x14ac:dyDescent="0.3">
      <c r="A2781" s="74">
        <v>45695</v>
      </c>
      <c r="B2781" s="78">
        <v>11.9</v>
      </c>
      <c r="C2781" s="80"/>
      <c r="D2781" s="78">
        <v>10.54</v>
      </c>
      <c r="E2781" s="85" t="s">
        <v>38</v>
      </c>
      <c r="F2781" s="78" t="s">
        <v>33</v>
      </c>
      <c r="G2781" s="80" t="s">
        <v>108</v>
      </c>
      <c r="H2781" s="12">
        <v>30</v>
      </c>
      <c r="I2781" s="1">
        <v>50</v>
      </c>
      <c r="J2781" s="2">
        <f t="shared" si="413"/>
        <v>13.811701190997731</v>
      </c>
      <c r="K2781" s="2">
        <f t="shared" si="414"/>
        <v>18.6287024927312</v>
      </c>
      <c r="L2781" s="2">
        <f t="shared" si="415"/>
        <v>14.361629626650688</v>
      </c>
    </row>
    <row r="2782" spans="1:12" x14ac:dyDescent="0.3">
      <c r="A2782" s="74">
        <v>45696</v>
      </c>
      <c r="B2782" s="78">
        <v>16.78</v>
      </c>
      <c r="C2782" s="80"/>
      <c r="D2782" s="78">
        <v>13.97</v>
      </c>
      <c r="E2782" s="85" t="s">
        <v>38</v>
      </c>
      <c r="F2782" s="78">
        <v>15.76</v>
      </c>
      <c r="G2782" s="80" t="s">
        <v>38</v>
      </c>
      <c r="H2782" s="12">
        <v>30</v>
      </c>
      <c r="I2782" s="1">
        <v>50</v>
      </c>
      <c r="J2782" s="2">
        <f t="shared" si="413"/>
        <v>13.806895635442176</v>
      </c>
      <c r="K2782" s="2">
        <f t="shared" si="414"/>
        <v>18.618158686084676</v>
      </c>
      <c r="L2782" s="2">
        <f t="shared" si="415"/>
        <v>14.355878918435389</v>
      </c>
    </row>
    <row r="2783" spans="1:12" x14ac:dyDescent="0.3">
      <c r="A2783" s="74">
        <v>45697</v>
      </c>
      <c r="B2783" s="78">
        <v>17.96</v>
      </c>
      <c r="C2783" s="80"/>
      <c r="D2783" s="78">
        <v>18.73</v>
      </c>
      <c r="E2783" s="85" t="s">
        <v>38</v>
      </c>
      <c r="F2783" s="78">
        <v>19.829999999999998</v>
      </c>
      <c r="G2783" s="80" t="s">
        <v>38</v>
      </c>
      <c r="H2783" s="12">
        <v>30</v>
      </c>
      <c r="I2783" s="1">
        <v>50</v>
      </c>
      <c r="J2783" s="2">
        <f t="shared" si="413"/>
        <v>13.822728968775509</v>
      </c>
      <c r="K2783" s="2">
        <f t="shared" si="414"/>
        <v>18.63761487943815</v>
      </c>
      <c r="L2783" s="2">
        <f t="shared" si="415"/>
        <v>14.375397332033126</v>
      </c>
    </row>
    <row r="2784" spans="1:12" x14ac:dyDescent="0.3">
      <c r="A2784" s="74">
        <v>45698</v>
      </c>
      <c r="B2784" s="78">
        <v>16.29</v>
      </c>
      <c r="C2784" s="80"/>
      <c r="D2784" s="78">
        <v>16.78</v>
      </c>
      <c r="E2784" s="85" t="s">
        <v>38</v>
      </c>
      <c r="F2784" s="78">
        <v>15.852272727272723</v>
      </c>
      <c r="G2784" s="80" t="s">
        <v>43</v>
      </c>
      <c r="H2784" s="12">
        <v>30</v>
      </c>
      <c r="I2784" s="1">
        <v>50</v>
      </c>
      <c r="J2784" s="2">
        <f t="shared" si="413"/>
        <v>13.824367857664399</v>
      </c>
      <c r="K2784" s="2">
        <f t="shared" si="414"/>
        <v>18.637856571281052</v>
      </c>
      <c r="L2784" s="2">
        <f t="shared" si="415"/>
        <v>14.368151645708117</v>
      </c>
    </row>
    <row r="2785" spans="1:12" x14ac:dyDescent="0.3">
      <c r="A2785" s="74">
        <v>45699</v>
      </c>
      <c r="B2785" s="78">
        <v>10.87</v>
      </c>
      <c r="C2785" s="80"/>
      <c r="D2785" s="78" t="s">
        <v>33</v>
      </c>
      <c r="E2785" s="85" t="s">
        <v>108</v>
      </c>
      <c r="F2785" s="78">
        <v>11.21</v>
      </c>
      <c r="G2785" s="80" t="s">
        <v>38</v>
      </c>
      <c r="H2785" s="12">
        <v>30</v>
      </c>
      <c r="I2785" s="1">
        <v>50</v>
      </c>
      <c r="J2785" s="2">
        <f t="shared" si="413"/>
        <v>13.803463268292417</v>
      </c>
      <c r="K2785" s="2">
        <f t="shared" si="414"/>
        <v>18.653689902882331</v>
      </c>
      <c r="L2785" s="2">
        <f t="shared" si="415"/>
        <v>14.35373238225203</v>
      </c>
    </row>
    <row r="2786" spans="1:12" x14ac:dyDescent="0.3">
      <c r="A2786" s="74">
        <v>45700</v>
      </c>
      <c r="B2786" s="78">
        <v>12.22</v>
      </c>
      <c r="C2786" s="80"/>
      <c r="D2786" s="78">
        <v>11.6</v>
      </c>
      <c r="E2786" s="85" t="s">
        <v>38</v>
      </c>
      <c r="F2786" s="78">
        <v>12.4</v>
      </c>
      <c r="G2786" s="80" t="s">
        <v>38</v>
      </c>
      <c r="H2786" s="12">
        <v>30</v>
      </c>
      <c r="I2786" s="1">
        <v>50</v>
      </c>
      <c r="J2786" s="2">
        <f t="shared" si="413"/>
        <v>13.769229350163766</v>
      </c>
      <c r="K2786" s="2">
        <f t="shared" si="414"/>
        <v>18.64105353924597</v>
      </c>
      <c r="L2786" s="2">
        <f t="shared" si="415"/>
        <v>14.359228132960244</v>
      </c>
    </row>
    <row r="2787" spans="1:12" x14ac:dyDescent="0.3">
      <c r="A2787" s="74">
        <v>45701</v>
      </c>
      <c r="B2787" s="78">
        <v>10.54</v>
      </c>
      <c r="C2787" s="80"/>
      <c r="D2787" s="78">
        <v>10.44</v>
      </c>
      <c r="E2787" s="85" t="s">
        <v>38</v>
      </c>
      <c r="F2787" s="78">
        <v>11.84</v>
      </c>
      <c r="G2787" s="80" t="s">
        <v>38</v>
      </c>
      <c r="H2787" s="12">
        <v>30</v>
      </c>
      <c r="I2787" s="1">
        <v>50</v>
      </c>
      <c r="J2787" s="2">
        <f t="shared" si="413"/>
        <v>13.754673794608207</v>
      </c>
      <c r="K2787" s="2">
        <f t="shared" si="414"/>
        <v>18.52296263015506</v>
      </c>
      <c r="L2787" s="2">
        <f t="shared" si="415"/>
        <v>14.344752212280358</v>
      </c>
    </row>
    <row r="2788" spans="1:12" x14ac:dyDescent="0.3">
      <c r="A2788" s="74">
        <v>45702</v>
      </c>
      <c r="B2788" s="78">
        <v>13.56</v>
      </c>
      <c r="C2788" s="80"/>
      <c r="D2788" s="78">
        <v>13.99</v>
      </c>
      <c r="E2788" s="85" t="s">
        <v>38</v>
      </c>
      <c r="F2788" s="78">
        <v>12.36</v>
      </c>
      <c r="G2788" s="80" t="s">
        <v>38</v>
      </c>
      <c r="H2788" s="12">
        <v>30</v>
      </c>
      <c r="I2788" s="1">
        <v>50</v>
      </c>
      <c r="J2788" s="2">
        <f t="shared" si="413"/>
        <v>13.74978490571932</v>
      </c>
      <c r="K2788" s="2">
        <f t="shared" si="414"/>
        <v>18.512053539245969</v>
      </c>
      <c r="L2788" s="2">
        <f t="shared" si="415"/>
        <v>14.32883153239367</v>
      </c>
    </row>
    <row r="2789" spans="1:12" x14ac:dyDescent="0.3">
      <c r="A2789" s="74">
        <v>45703</v>
      </c>
      <c r="B2789" s="78">
        <v>14.63</v>
      </c>
      <c r="C2789" s="80"/>
      <c r="D2789" s="78">
        <v>15.79</v>
      </c>
      <c r="E2789" s="85" t="s">
        <v>38</v>
      </c>
      <c r="F2789" s="78">
        <v>16.436363636363637</v>
      </c>
      <c r="G2789" s="80" t="s">
        <v>146</v>
      </c>
      <c r="H2789" s="12">
        <v>30</v>
      </c>
      <c r="I2789" s="1">
        <v>50</v>
      </c>
      <c r="J2789" s="2">
        <f t="shared" si="413"/>
        <v>13.758562683497098</v>
      </c>
      <c r="K2789" s="2">
        <f t="shared" si="414"/>
        <v>18.52387172106415</v>
      </c>
      <c r="L2789" s="2">
        <f t="shared" si="415"/>
        <v>14.342560607850789</v>
      </c>
    </row>
    <row r="2790" spans="1:12" x14ac:dyDescent="0.3">
      <c r="A2790" s="74">
        <v>45704</v>
      </c>
      <c r="B2790" s="78">
        <v>21.24</v>
      </c>
      <c r="C2790" s="80"/>
      <c r="D2790" s="78">
        <v>18.53</v>
      </c>
      <c r="E2790" s="85" t="s">
        <v>38</v>
      </c>
      <c r="F2790" s="78">
        <v>15.96</v>
      </c>
      <c r="G2790" s="80" t="s">
        <v>38</v>
      </c>
      <c r="H2790" s="12">
        <v>30</v>
      </c>
      <c r="I2790" s="1">
        <v>50</v>
      </c>
      <c r="J2790" s="2">
        <f t="shared" si="413"/>
        <v>13.783701572385988</v>
      </c>
      <c r="K2790" s="2">
        <f t="shared" si="414"/>
        <v>18.534659599852027</v>
      </c>
      <c r="L2790" s="2">
        <f t="shared" si="415"/>
        <v>14.345676755159573</v>
      </c>
    </row>
    <row r="2791" spans="1:12" x14ac:dyDescent="0.3">
      <c r="A2791" s="74">
        <v>45705</v>
      </c>
      <c r="B2791" s="78">
        <v>16.75</v>
      </c>
      <c r="C2791" s="80"/>
      <c r="D2791" s="78">
        <v>16.829999999999998</v>
      </c>
      <c r="E2791" s="85" t="s">
        <v>38</v>
      </c>
      <c r="F2791" s="78">
        <v>14.94</v>
      </c>
      <c r="G2791" s="80" t="s">
        <v>38</v>
      </c>
      <c r="H2791" s="12">
        <v>30</v>
      </c>
      <c r="I2791" s="1">
        <v>50</v>
      </c>
      <c r="J2791" s="2">
        <f t="shared" si="413"/>
        <v>13.790784905719322</v>
      </c>
      <c r="K2791" s="2">
        <f t="shared" si="414"/>
        <v>18.536568690761118</v>
      </c>
      <c r="L2791" s="2">
        <f t="shared" si="415"/>
        <v>14.342220664508014</v>
      </c>
    </row>
    <row r="2792" spans="1:12" x14ac:dyDescent="0.3">
      <c r="A2792" s="74">
        <v>45706</v>
      </c>
      <c r="B2792" s="78">
        <v>22.7</v>
      </c>
      <c r="C2792" s="80"/>
      <c r="D2792" s="78">
        <v>21.41</v>
      </c>
      <c r="E2792" s="85" t="s">
        <v>38</v>
      </c>
      <c r="F2792" s="78">
        <v>17.8</v>
      </c>
      <c r="G2792" s="80" t="s">
        <v>38</v>
      </c>
      <c r="H2792" s="12">
        <v>30</v>
      </c>
      <c r="I2792" s="1">
        <v>50</v>
      </c>
      <c r="J2792" s="2">
        <f t="shared" si="413"/>
        <v>13.814257127941541</v>
      </c>
      <c r="K2792" s="2">
        <f t="shared" si="414"/>
        <v>18.558659599852028</v>
      </c>
      <c r="L2792" s="2">
        <f t="shared" si="415"/>
        <v>14.354316981788465</v>
      </c>
    </row>
    <row r="2793" spans="1:12" x14ac:dyDescent="0.3">
      <c r="A2793" s="74">
        <v>45707</v>
      </c>
      <c r="B2793" s="78">
        <v>21.91</v>
      </c>
      <c r="C2793" s="80"/>
      <c r="D2793" s="78">
        <v>19.82</v>
      </c>
      <c r="E2793" s="85" t="s">
        <v>38</v>
      </c>
      <c r="F2793" s="78">
        <v>17.53</v>
      </c>
      <c r="G2793" s="80" t="s">
        <v>38</v>
      </c>
      <c r="H2793" s="12">
        <v>30</v>
      </c>
      <c r="I2793" s="1">
        <v>50</v>
      </c>
      <c r="J2793" s="2">
        <f t="shared" si="413"/>
        <v>13.846284905719321</v>
      </c>
      <c r="K2793" s="2">
        <f t="shared" si="414"/>
        <v>18.586780811973238</v>
      </c>
      <c r="L2793" s="2">
        <f t="shared" si="415"/>
        <v>14.373722080938608</v>
      </c>
    </row>
    <row r="2794" spans="1:12" x14ac:dyDescent="0.3">
      <c r="A2794" s="74">
        <v>45708</v>
      </c>
      <c r="B2794" s="78">
        <v>15.35</v>
      </c>
      <c r="C2794" s="80"/>
      <c r="D2794" s="78">
        <v>14.32</v>
      </c>
      <c r="E2794" s="85" t="s">
        <v>38</v>
      </c>
      <c r="F2794" s="78">
        <v>12.91</v>
      </c>
      <c r="G2794" s="80" t="s">
        <v>38</v>
      </c>
      <c r="H2794" s="12">
        <v>30</v>
      </c>
      <c r="I2794" s="1">
        <v>50</v>
      </c>
      <c r="J2794" s="2">
        <f t="shared" si="413"/>
        <v>13.853257127941541</v>
      </c>
      <c r="K2794" s="2">
        <f t="shared" si="414"/>
        <v>18.592932327124753</v>
      </c>
      <c r="L2794" s="2">
        <f t="shared" si="415"/>
        <v>14.372928879805462</v>
      </c>
    </row>
    <row r="2795" spans="1:12" x14ac:dyDescent="0.3">
      <c r="A2795" s="74">
        <v>45709</v>
      </c>
      <c r="B2795" s="78">
        <v>15.56</v>
      </c>
      <c r="C2795" s="80"/>
      <c r="D2795" s="78">
        <v>16.52</v>
      </c>
      <c r="E2795" s="85" t="s">
        <v>38</v>
      </c>
      <c r="F2795" s="78">
        <v>15.85</v>
      </c>
      <c r="G2795" s="80" t="s">
        <v>38</v>
      </c>
      <c r="H2795" s="12">
        <v>30</v>
      </c>
      <c r="I2795" s="1">
        <v>50</v>
      </c>
      <c r="J2795" s="2">
        <f t="shared" si="413"/>
        <v>13.853396016830432</v>
      </c>
      <c r="K2795" s="2">
        <f t="shared" si="414"/>
        <v>18.566174751367178</v>
      </c>
      <c r="L2795" s="2">
        <f t="shared" si="415"/>
        <v>14.372277321731808</v>
      </c>
    </row>
    <row r="2796" spans="1:12" x14ac:dyDescent="0.3">
      <c r="A2796" s="74">
        <v>45710</v>
      </c>
      <c r="B2796" s="78">
        <v>14.83</v>
      </c>
      <c r="C2796" s="80"/>
      <c r="D2796" s="78">
        <v>10.59</v>
      </c>
      <c r="E2796" s="85" t="s">
        <v>38</v>
      </c>
      <c r="F2796" s="78">
        <v>10.66</v>
      </c>
      <c r="G2796" s="80" t="s">
        <v>38</v>
      </c>
      <c r="H2796" s="12">
        <v>30</v>
      </c>
      <c r="I2796" s="1">
        <v>50</v>
      </c>
      <c r="J2796" s="2">
        <f t="shared" si="413"/>
        <v>13.862340461274876</v>
      </c>
      <c r="K2796" s="2">
        <f t="shared" si="414"/>
        <v>18.435538387730812</v>
      </c>
      <c r="L2796" s="2">
        <f t="shared" si="415"/>
        <v>14.362822310265464</v>
      </c>
    </row>
    <row r="2797" spans="1:12" x14ac:dyDescent="0.3">
      <c r="A2797" s="74">
        <v>45711</v>
      </c>
      <c r="B2797" s="78">
        <v>13.84</v>
      </c>
      <c r="C2797" s="80"/>
      <c r="D2797" s="78">
        <v>14.45</v>
      </c>
      <c r="E2797" s="85" t="s">
        <v>38</v>
      </c>
      <c r="F2797" s="78">
        <v>15.37</v>
      </c>
      <c r="G2797" s="80" t="s">
        <v>38</v>
      </c>
      <c r="H2797" s="12">
        <v>30</v>
      </c>
      <c r="I2797" s="1">
        <v>50</v>
      </c>
      <c r="J2797" s="2">
        <f t="shared" si="413"/>
        <v>13.871451572385988</v>
      </c>
      <c r="K2797" s="2">
        <f t="shared" si="414"/>
        <v>18.440598993791422</v>
      </c>
      <c r="L2797" s="2">
        <f t="shared" si="415"/>
        <v>14.370499364089827</v>
      </c>
    </row>
    <row r="2798" spans="1:12" x14ac:dyDescent="0.3">
      <c r="A2798" s="74">
        <v>45712</v>
      </c>
      <c r="B2798" s="78">
        <v>27.78</v>
      </c>
      <c r="C2798" s="80"/>
      <c r="D2798" s="78">
        <v>32.68</v>
      </c>
      <c r="E2798" s="85" t="s">
        <v>38</v>
      </c>
      <c r="F2798" s="78">
        <v>24.24</v>
      </c>
      <c r="G2798" s="80" t="s">
        <v>38</v>
      </c>
      <c r="H2798" s="12">
        <v>30</v>
      </c>
      <c r="I2798" s="1">
        <v>50</v>
      </c>
      <c r="J2798" s="2">
        <f t="shared" si="413"/>
        <v>13.895229350163762</v>
      </c>
      <c r="K2798" s="2">
        <f t="shared" si="414"/>
        <v>18.488356569548998</v>
      </c>
      <c r="L2798" s="2">
        <f t="shared" si="415"/>
        <v>14.390244406582744</v>
      </c>
    </row>
    <row r="2799" spans="1:12" x14ac:dyDescent="0.3">
      <c r="A2799" s="74">
        <v>45713</v>
      </c>
      <c r="B2799" s="78">
        <v>25.14</v>
      </c>
      <c r="C2799" s="80"/>
      <c r="D2799" s="78">
        <v>25</v>
      </c>
      <c r="E2799" s="85" t="s">
        <v>38</v>
      </c>
      <c r="F2799" s="78">
        <v>22.77</v>
      </c>
      <c r="G2799" s="80" t="s">
        <v>38</v>
      </c>
      <c r="H2799" s="12">
        <v>30</v>
      </c>
      <c r="I2799" s="1">
        <v>50</v>
      </c>
      <c r="J2799" s="2">
        <f t="shared" si="413"/>
        <v>13.914312683497094</v>
      </c>
      <c r="K2799" s="2">
        <f t="shared" si="414"/>
        <v>18.493477781670208</v>
      </c>
      <c r="L2799" s="2">
        <f t="shared" si="415"/>
        <v>14.399224576554415</v>
      </c>
    </row>
    <row r="2800" spans="1:12" x14ac:dyDescent="0.3">
      <c r="A2800" s="74">
        <v>45714</v>
      </c>
      <c r="B2800" s="78">
        <v>23.04</v>
      </c>
      <c r="C2800" s="80"/>
      <c r="D2800" s="78">
        <v>15.4</v>
      </c>
      <c r="E2800" s="85" t="s">
        <v>38</v>
      </c>
      <c r="F2800" s="78">
        <v>14.34</v>
      </c>
      <c r="G2800" s="80" t="s">
        <v>38</v>
      </c>
      <c r="H2800" s="12">
        <v>30</v>
      </c>
      <c r="I2800" s="1">
        <v>50</v>
      </c>
      <c r="J2800" s="2">
        <f t="shared" si="413"/>
        <v>13.923951572385985</v>
      </c>
      <c r="K2800" s="2">
        <f t="shared" si="414"/>
        <v>18.477295963488391</v>
      </c>
      <c r="L2800" s="2">
        <f t="shared" si="415"/>
        <v>14.382737324429767</v>
      </c>
    </row>
    <row r="2801" spans="1:12" x14ac:dyDescent="0.3">
      <c r="A2801" s="74">
        <v>45715</v>
      </c>
      <c r="B2801" s="78">
        <v>15.74</v>
      </c>
      <c r="C2801" s="80"/>
      <c r="D2801" s="78">
        <v>14.87</v>
      </c>
      <c r="E2801" s="85" t="s">
        <v>38</v>
      </c>
      <c r="F2801" s="78">
        <v>14.800869565217393</v>
      </c>
      <c r="G2801" s="80" t="s">
        <v>42</v>
      </c>
      <c r="H2801" s="12">
        <v>30</v>
      </c>
      <c r="I2801" s="1">
        <v>50</v>
      </c>
      <c r="J2801" s="2">
        <f t="shared" si="413"/>
        <v>13.912173794608208</v>
      </c>
      <c r="K2801" s="2">
        <f t="shared" si="414"/>
        <v>18.463841418033841</v>
      </c>
      <c r="L2801" s="2">
        <f t="shared" si="415"/>
        <v>14.362881430846814</v>
      </c>
    </row>
    <row r="2802" spans="1:12" x14ac:dyDescent="0.3">
      <c r="A2802" s="74">
        <v>45716</v>
      </c>
      <c r="B2802" s="78">
        <v>20.77</v>
      </c>
      <c r="C2802" s="80"/>
      <c r="D2802" s="78">
        <v>22.96</v>
      </c>
      <c r="E2802" s="85" t="s">
        <v>38</v>
      </c>
      <c r="F2802" s="78">
        <v>20.72</v>
      </c>
      <c r="G2802" s="80" t="s">
        <v>38</v>
      </c>
      <c r="H2802" s="12">
        <v>30</v>
      </c>
      <c r="I2802" s="1">
        <v>50</v>
      </c>
      <c r="J2802" s="2">
        <f t="shared" si="413"/>
        <v>13.915479350163762</v>
      </c>
      <c r="K2802" s="2">
        <f t="shared" si="414"/>
        <v>18.408750508942934</v>
      </c>
      <c r="L2802" s="2">
        <f t="shared" si="415"/>
        <v>14.364042903934635</v>
      </c>
    </row>
    <row r="2803" spans="1:12" x14ac:dyDescent="0.3">
      <c r="A2803" s="74">
        <v>45717</v>
      </c>
      <c r="B2803" s="78">
        <v>25.54</v>
      </c>
      <c r="C2803" s="80"/>
      <c r="D2803" s="78">
        <v>26.75</v>
      </c>
      <c r="E2803" s="85" t="s">
        <v>38</v>
      </c>
      <c r="F2803" s="78">
        <v>25.44</v>
      </c>
      <c r="G2803" s="80" t="s">
        <v>38</v>
      </c>
      <c r="H2803" s="12">
        <v>30</v>
      </c>
      <c r="I2803" s="1">
        <v>50</v>
      </c>
      <c r="J2803" s="2">
        <f t="shared" ref="J2803:J2832" si="416">AVERAGE(B2439:B2803)</f>
        <v>13.946979350163762</v>
      </c>
      <c r="K2803" s="2">
        <f t="shared" ref="K2803:K2832" si="417">AVERAGE(D2439:D2803)</f>
        <v>18.395236800429224</v>
      </c>
      <c r="L2803" s="2">
        <f t="shared" ref="L2803:L2832" si="418">AVERAGE(F2439:F2803)</f>
        <v>14.377612309033786</v>
      </c>
    </row>
    <row r="2804" spans="1:12" x14ac:dyDescent="0.3">
      <c r="A2804" s="74">
        <v>45718</v>
      </c>
      <c r="B2804" s="78">
        <v>23.68</v>
      </c>
      <c r="C2804" s="80"/>
      <c r="D2804" s="78">
        <v>22.6</v>
      </c>
      <c r="E2804" s="85" t="s">
        <v>38</v>
      </c>
      <c r="F2804" s="78">
        <v>21.16</v>
      </c>
      <c r="G2804" s="80" t="s">
        <v>38</v>
      </c>
      <c r="H2804" s="12">
        <v>30</v>
      </c>
      <c r="I2804" s="1">
        <v>50</v>
      </c>
      <c r="J2804" s="2">
        <f t="shared" si="416"/>
        <v>13.964030074801443</v>
      </c>
      <c r="K2804" s="2">
        <f t="shared" si="417"/>
        <v>18.38047922467165</v>
      </c>
      <c r="L2804" s="2">
        <f t="shared" si="418"/>
        <v>14.374099561158433</v>
      </c>
    </row>
    <row r="2805" spans="1:12" x14ac:dyDescent="0.3">
      <c r="A2805" s="74">
        <v>45719</v>
      </c>
      <c r="B2805" s="78">
        <v>17.170000000000002</v>
      </c>
      <c r="C2805" s="80"/>
      <c r="D2805" s="78">
        <v>17.690000000000001</v>
      </c>
      <c r="E2805" s="85" t="s">
        <v>38</v>
      </c>
      <c r="F2805" s="78">
        <v>18.130476190476198</v>
      </c>
      <c r="G2805" s="80" t="s">
        <v>147</v>
      </c>
      <c r="H2805" s="12">
        <v>30</v>
      </c>
      <c r="I2805" s="1">
        <v>50</v>
      </c>
      <c r="J2805" s="2">
        <f t="shared" si="416"/>
        <v>13.948418963690331</v>
      </c>
      <c r="K2805" s="2">
        <f t="shared" si="417"/>
        <v>18.367630739823166</v>
      </c>
      <c r="L2805" s="2">
        <f t="shared" si="418"/>
        <v>14.363845952632868</v>
      </c>
    </row>
    <row r="2806" spans="1:12" x14ac:dyDescent="0.3">
      <c r="A2806" s="74">
        <v>45720</v>
      </c>
      <c r="B2806" s="78">
        <v>15.06</v>
      </c>
      <c r="C2806" s="80"/>
      <c r="D2806" s="78">
        <v>14.53</v>
      </c>
      <c r="E2806" s="85" t="s">
        <v>38</v>
      </c>
      <c r="F2806" s="78">
        <v>15.63</v>
      </c>
      <c r="G2806" s="80" t="s">
        <v>38</v>
      </c>
      <c r="H2806" s="12">
        <v>30</v>
      </c>
      <c r="I2806" s="1">
        <v>50</v>
      </c>
      <c r="J2806" s="2">
        <f t="shared" si="416"/>
        <v>13.914780074801444</v>
      </c>
      <c r="K2806" s="2">
        <f t="shared" si="417"/>
        <v>18.356036689249681</v>
      </c>
      <c r="L2806" s="2">
        <f t="shared" si="418"/>
        <v>14.327726972462898</v>
      </c>
    </row>
    <row r="2807" spans="1:12" x14ac:dyDescent="0.3">
      <c r="A2807" s="74">
        <v>45721</v>
      </c>
      <c r="B2807" s="78">
        <v>11.21</v>
      </c>
      <c r="C2807" s="80"/>
      <c r="D2807" s="78">
        <v>10.58</v>
      </c>
      <c r="E2807" s="85" t="s">
        <v>38</v>
      </c>
      <c r="F2807" s="78">
        <v>11.69</v>
      </c>
      <c r="G2807" s="80" t="s">
        <v>38</v>
      </c>
      <c r="H2807" s="12">
        <v>30</v>
      </c>
      <c r="I2807" s="1">
        <v>50</v>
      </c>
      <c r="J2807" s="2">
        <f t="shared" si="416"/>
        <v>13.897918963690334</v>
      </c>
      <c r="K2807" s="2">
        <f t="shared" si="417"/>
        <v>18.332614891992904</v>
      </c>
      <c r="L2807" s="2">
        <f t="shared" si="418"/>
        <v>14.304129238751848</v>
      </c>
    </row>
    <row r="2808" spans="1:12" x14ac:dyDescent="0.3">
      <c r="A2808" s="74">
        <v>45722</v>
      </c>
      <c r="B2808" s="78">
        <v>10.23</v>
      </c>
      <c r="C2808" s="80"/>
      <c r="D2808" s="78" t="s">
        <v>33</v>
      </c>
      <c r="E2808" s="85" t="s">
        <v>108</v>
      </c>
      <c r="F2808" s="78">
        <v>12.28</v>
      </c>
      <c r="G2808" s="80" t="s">
        <v>38</v>
      </c>
      <c r="H2808" s="12">
        <v>30</v>
      </c>
      <c r="I2808" s="1">
        <v>50</v>
      </c>
      <c r="J2808" s="2">
        <f t="shared" si="416"/>
        <v>13.87105785257922</v>
      </c>
      <c r="K2808" s="2">
        <f t="shared" si="417"/>
        <v>18.326006477769315</v>
      </c>
      <c r="L2808" s="2">
        <f t="shared" si="418"/>
        <v>14.275743969630037</v>
      </c>
    </row>
    <row r="2809" spans="1:12" x14ac:dyDescent="0.3">
      <c r="A2809" s="74">
        <v>45723</v>
      </c>
      <c r="B2809" s="78">
        <v>13.29</v>
      </c>
      <c r="C2809" s="80"/>
      <c r="D2809" s="78">
        <v>9.09</v>
      </c>
      <c r="E2809" s="85" t="s">
        <v>38</v>
      </c>
      <c r="F2809" s="78">
        <v>16.55</v>
      </c>
      <c r="G2809" s="80" t="s">
        <v>38</v>
      </c>
      <c r="H2809" s="12">
        <v>30</v>
      </c>
      <c r="I2809" s="1">
        <v>50</v>
      </c>
      <c r="J2809" s="2">
        <f t="shared" si="416"/>
        <v>13.846502297023665</v>
      </c>
      <c r="K2809" s="2">
        <f t="shared" si="417"/>
        <v>18.274979287436992</v>
      </c>
      <c r="L2809" s="2">
        <f t="shared" si="418"/>
        <v>14.253619323737684</v>
      </c>
    </row>
    <row r="2810" spans="1:12" x14ac:dyDescent="0.3">
      <c r="A2810" s="74">
        <v>45724</v>
      </c>
      <c r="B2810" s="78">
        <v>9.92</v>
      </c>
      <c r="C2810" s="80"/>
      <c r="D2810" s="78">
        <v>7.84</v>
      </c>
      <c r="E2810" s="85" t="s">
        <v>38</v>
      </c>
      <c r="F2810" s="78">
        <v>10.28</v>
      </c>
      <c r="G2810" s="80" t="s">
        <v>38</v>
      </c>
      <c r="H2810" s="12">
        <v>30</v>
      </c>
      <c r="I2810" s="1">
        <v>50</v>
      </c>
      <c r="J2810" s="2">
        <f t="shared" si="416"/>
        <v>13.840585630356999</v>
      </c>
      <c r="K2810" s="2">
        <f t="shared" si="417"/>
        <v>18.268121281394698</v>
      </c>
      <c r="L2810" s="2">
        <f t="shared" si="418"/>
        <v>14.249709975295758</v>
      </c>
    </row>
    <row r="2811" spans="1:12" x14ac:dyDescent="0.3">
      <c r="A2811" s="74">
        <v>45725</v>
      </c>
      <c r="B2811" s="78">
        <v>11.43</v>
      </c>
      <c r="C2811" s="80"/>
      <c r="D2811" s="78">
        <v>11.13</v>
      </c>
      <c r="E2811" s="85" t="s">
        <v>38</v>
      </c>
      <c r="F2811" s="78">
        <v>14.62</v>
      </c>
      <c r="G2811" s="80" t="s">
        <v>38</v>
      </c>
      <c r="H2811" s="12">
        <v>30</v>
      </c>
      <c r="I2811" s="1">
        <v>50</v>
      </c>
      <c r="J2811" s="2">
        <f t="shared" si="416"/>
        <v>13.836502297023667</v>
      </c>
      <c r="K2811" s="2">
        <f t="shared" si="417"/>
        <v>18.263136387134878</v>
      </c>
      <c r="L2811" s="2">
        <f t="shared" si="418"/>
        <v>14.251749635352414</v>
      </c>
    </row>
    <row r="2812" spans="1:12" x14ac:dyDescent="0.3">
      <c r="A2812" s="74">
        <v>45726</v>
      </c>
      <c r="B2812" s="78">
        <v>10.65</v>
      </c>
      <c r="C2812" s="80"/>
      <c r="D2812" s="78">
        <v>10.799500000000007</v>
      </c>
      <c r="E2812" s="85" t="s">
        <v>66</v>
      </c>
      <c r="F2812" s="78">
        <v>11.43</v>
      </c>
      <c r="G2812" s="80" t="s">
        <v>38</v>
      </c>
      <c r="H2812" s="12">
        <v>30</v>
      </c>
      <c r="I2812" s="1">
        <v>50</v>
      </c>
      <c r="J2812" s="2">
        <f t="shared" si="416"/>
        <v>13.82830785257922</v>
      </c>
      <c r="K2812" s="2">
        <f t="shared" si="417"/>
        <v>18.255038199823698</v>
      </c>
      <c r="L2812" s="2">
        <f t="shared" si="418"/>
        <v>14.242174564530888</v>
      </c>
    </row>
    <row r="2813" spans="1:12" x14ac:dyDescent="0.3">
      <c r="A2813" s="74">
        <v>45727</v>
      </c>
      <c r="B2813" s="78">
        <v>8.67</v>
      </c>
      <c r="C2813" s="80"/>
      <c r="D2813" s="78">
        <v>9.18</v>
      </c>
      <c r="E2813" s="85" t="s">
        <v>38</v>
      </c>
      <c r="F2813" s="78">
        <v>10.782173913043477</v>
      </c>
      <c r="G2813" s="80" t="s">
        <v>69</v>
      </c>
      <c r="H2813" s="12">
        <v>30</v>
      </c>
      <c r="I2813" s="1">
        <v>50</v>
      </c>
      <c r="J2813" s="2">
        <f t="shared" si="416"/>
        <v>13.808613408134777</v>
      </c>
      <c r="K2813" s="2">
        <f t="shared" si="417"/>
        <v>18.238421885624305</v>
      </c>
      <c r="L2813" s="2">
        <f t="shared" si="418"/>
        <v>14.229432847570669</v>
      </c>
    </row>
    <row r="2814" spans="1:12" x14ac:dyDescent="0.3">
      <c r="A2814" s="74">
        <v>45728</v>
      </c>
      <c r="B2814" s="78">
        <v>8.7799999999999994</v>
      </c>
      <c r="C2814" s="80"/>
      <c r="D2814" s="78" t="s">
        <v>33</v>
      </c>
      <c r="E2814" s="85" t="s">
        <v>41</v>
      </c>
      <c r="F2814" s="78">
        <v>10.89</v>
      </c>
      <c r="G2814" s="80" t="s">
        <v>38</v>
      </c>
      <c r="H2814" s="12">
        <v>30</v>
      </c>
      <c r="I2814" s="1">
        <v>50</v>
      </c>
      <c r="J2814" s="2">
        <f t="shared" si="416"/>
        <v>13.77516896369033</v>
      </c>
      <c r="K2814" s="2">
        <f t="shared" si="417"/>
        <v>18.238421885624305</v>
      </c>
      <c r="L2814" s="2">
        <f t="shared" si="418"/>
        <v>14.197251544454522</v>
      </c>
    </row>
    <row r="2815" spans="1:12" x14ac:dyDescent="0.3">
      <c r="A2815" s="74">
        <v>45729</v>
      </c>
      <c r="B2815" s="78">
        <v>12.06</v>
      </c>
      <c r="C2815" s="80"/>
      <c r="D2815" s="78" t="s">
        <v>33</v>
      </c>
      <c r="E2815" s="85" t="s">
        <v>41</v>
      </c>
      <c r="F2815" s="78">
        <v>11.6</v>
      </c>
      <c r="G2815" s="80" t="s">
        <v>38</v>
      </c>
      <c r="H2815" s="12">
        <v>30</v>
      </c>
      <c r="I2815" s="1">
        <v>50</v>
      </c>
      <c r="J2815" s="2">
        <f t="shared" si="416"/>
        <v>13.737474519245886</v>
      </c>
      <c r="K2815" s="2">
        <f t="shared" si="417"/>
        <v>18.238421885624305</v>
      </c>
      <c r="L2815" s="2">
        <f t="shared" si="418"/>
        <v>14.154475340488517</v>
      </c>
    </row>
    <row r="2816" spans="1:12" x14ac:dyDescent="0.3">
      <c r="A2816" s="74">
        <v>45730</v>
      </c>
      <c r="B2816" s="78">
        <v>10.81</v>
      </c>
      <c r="C2816" s="80"/>
      <c r="D2816" s="78">
        <v>12.13</v>
      </c>
      <c r="E2816" s="85" t="s">
        <v>38</v>
      </c>
      <c r="F2816" s="78">
        <v>12.75</v>
      </c>
      <c r="G2816" s="80" t="s">
        <v>38</v>
      </c>
      <c r="H2816" s="12">
        <v>30</v>
      </c>
      <c r="I2816" s="1">
        <v>50</v>
      </c>
      <c r="J2816" s="2">
        <f t="shared" si="416"/>
        <v>13.69891896369033</v>
      </c>
      <c r="K2816" s="2">
        <f t="shared" si="417"/>
        <v>18.220023024523027</v>
      </c>
      <c r="L2816" s="2">
        <f t="shared" si="418"/>
        <v>14.132317215327559</v>
      </c>
    </row>
    <row r="2817" spans="1:12" x14ac:dyDescent="0.3">
      <c r="A2817" s="74">
        <v>45731</v>
      </c>
      <c r="B2817" s="78">
        <v>12.52</v>
      </c>
      <c r="C2817" s="80"/>
      <c r="D2817" s="78">
        <v>13.95</v>
      </c>
      <c r="E2817" s="85" t="s">
        <v>38</v>
      </c>
      <c r="F2817" s="78">
        <v>14.04</v>
      </c>
      <c r="G2817" s="80" t="s">
        <v>38</v>
      </c>
      <c r="H2817" s="12">
        <v>30</v>
      </c>
      <c r="I2817" s="1">
        <v>50</v>
      </c>
      <c r="J2817" s="2">
        <f t="shared" si="416"/>
        <v>13.695946741468108</v>
      </c>
      <c r="K2817" s="2">
        <f t="shared" si="417"/>
        <v>18.216589289583265</v>
      </c>
      <c r="L2817" s="2">
        <f t="shared" si="418"/>
        <v>14.126368206828975</v>
      </c>
    </row>
    <row r="2818" spans="1:12" x14ac:dyDescent="0.3">
      <c r="A2818" s="74">
        <v>45732</v>
      </c>
      <c r="B2818" s="78">
        <v>12.2</v>
      </c>
      <c r="C2818" s="80"/>
      <c r="D2818" s="78" t="s">
        <v>33</v>
      </c>
      <c r="E2818" s="85" t="s">
        <v>41</v>
      </c>
      <c r="F2818" s="78">
        <v>13.69</v>
      </c>
      <c r="G2818" s="80" t="s">
        <v>38</v>
      </c>
      <c r="H2818" s="12">
        <v>30</v>
      </c>
      <c r="I2818" s="1">
        <v>50</v>
      </c>
      <c r="J2818" s="2">
        <f t="shared" si="416"/>
        <v>13.687835630356997</v>
      </c>
      <c r="K2818" s="2">
        <f t="shared" si="417"/>
        <v>18.224856930941524</v>
      </c>
      <c r="L2818" s="2">
        <f t="shared" si="418"/>
        <v>14.117954609095262</v>
      </c>
    </row>
    <row r="2819" spans="1:12" x14ac:dyDescent="0.3">
      <c r="A2819" s="74">
        <v>45733</v>
      </c>
      <c r="B2819" s="78">
        <v>22.42</v>
      </c>
      <c r="C2819" s="80"/>
      <c r="D2819" s="78" t="s">
        <v>33</v>
      </c>
      <c r="E2819" s="85" t="s">
        <v>41</v>
      </c>
      <c r="F2819" s="78">
        <v>22.79</v>
      </c>
      <c r="G2819" s="80" t="s">
        <v>38</v>
      </c>
      <c r="H2819" s="12">
        <v>30</v>
      </c>
      <c r="I2819" s="1">
        <v>50</v>
      </c>
      <c r="J2819" s="2">
        <f t="shared" si="416"/>
        <v>13.724335630356995</v>
      </c>
      <c r="K2819" s="2">
        <f t="shared" si="417"/>
        <v>18.249992861035285</v>
      </c>
      <c r="L2819" s="2">
        <f t="shared" si="418"/>
        <v>14.152033929208576</v>
      </c>
    </row>
    <row r="2820" spans="1:12" x14ac:dyDescent="0.3">
      <c r="A2820" s="74">
        <v>45734</v>
      </c>
      <c r="B2820" s="78">
        <v>21.18</v>
      </c>
      <c r="C2820" s="80"/>
      <c r="D2820" s="78">
        <v>18.16</v>
      </c>
      <c r="E2820" s="85" t="s">
        <v>38</v>
      </c>
      <c r="F2820" s="78">
        <v>21.66</v>
      </c>
      <c r="G2820" s="80" t="s">
        <v>38</v>
      </c>
      <c r="H2820" s="12">
        <v>30</v>
      </c>
      <c r="I2820" s="1">
        <v>50</v>
      </c>
      <c r="J2820" s="2">
        <f t="shared" si="416"/>
        <v>13.760474519245887</v>
      </c>
      <c r="K2820" s="2">
        <f t="shared" si="417"/>
        <v>18.277901951944376</v>
      </c>
      <c r="L2820" s="2">
        <f t="shared" si="418"/>
        <v>14.188407866885631</v>
      </c>
    </row>
    <row r="2821" spans="1:12" x14ac:dyDescent="0.3">
      <c r="A2821" s="74">
        <v>45735</v>
      </c>
      <c r="B2821" s="78">
        <v>19.05</v>
      </c>
      <c r="C2821" s="80"/>
      <c r="D2821" s="78" t="s">
        <v>33</v>
      </c>
      <c r="E2821" s="85" t="s">
        <v>41</v>
      </c>
      <c r="F2821" s="78">
        <v>15.44</v>
      </c>
      <c r="G2821" s="80" t="s">
        <v>38</v>
      </c>
      <c r="H2821" s="12">
        <v>30</v>
      </c>
      <c r="I2821" s="1">
        <v>50</v>
      </c>
      <c r="J2821" s="2">
        <f t="shared" si="416"/>
        <v>13.784724519245888</v>
      </c>
      <c r="K2821" s="2">
        <f t="shared" si="417"/>
        <v>18.299354541463966</v>
      </c>
      <c r="L2821" s="2">
        <f t="shared" si="418"/>
        <v>14.202118915044272</v>
      </c>
    </row>
    <row r="2822" spans="1:12" x14ac:dyDescent="0.3">
      <c r="A2822" s="74">
        <v>45736</v>
      </c>
      <c r="B2822" s="78">
        <v>16.98</v>
      </c>
      <c r="C2822" s="80"/>
      <c r="D2822" s="78" t="s">
        <v>33</v>
      </c>
      <c r="E2822" s="85" t="s">
        <v>41</v>
      </c>
      <c r="F2822" s="78">
        <v>18.440000000000001</v>
      </c>
      <c r="G2822" s="80" t="s">
        <v>38</v>
      </c>
      <c r="H2822" s="12">
        <v>30</v>
      </c>
      <c r="I2822" s="1">
        <v>50</v>
      </c>
      <c r="J2822" s="2">
        <f t="shared" si="416"/>
        <v>13.800113408134775</v>
      </c>
      <c r="K2822" s="2">
        <f t="shared" si="417"/>
        <v>18.286273305309887</v>
      </c>
      <c r="L2822" s="2">
        <f t="shared" si="418"/>
        <v>14.223167073684497</v>
      </c>
    </row>
    <row r="2823" spans="1:12" x14ac:dyDescent="0.3">
      <c r="A2823" s="74">
        <v>45737</v>
      </c>
      <c r="B2823" s="78">
        <v>12.82</v>
      </c>
      <c r="C2823" s="80"/>
      <c r="D2823" s="78" t="s">
        <v>33</v>
      </c>
      <c r="E2823" s="85" t="s">
        <v>41</v>
      </c>
      <c r="F2823" s="78">
        <v>14.12</v>
      </c>
      <c r="G2823" s="80" t="s">
        <v>38</v>
      </c>
      <c r="H2823" s="12">
        <v>30</v>
      </c>
      <c r="I2823" s="1">
        <v>50</v>
      </c>
      <c r="J2823" s="2">
        <f t="shared" si="416"/>
        <v>13.786641185912552</v>
      </c>
      <c r="K2823" s="2">
        <f t="shared" si="417"/>
        <v>18.28253102183989</v>
      </c>
      <c r="L2823" s="2">
        <f t="shared" si="418"/>
        <v>14.20713307935022</v>
      </c>
    </row>
    <row r="2824" spans="1:12" x14ac:dyDescent="0.3">
      <c r="A2824" s="74">
        <v>45738</v>
      </c>
      <c r="B2824" s="78">
        <v>12.16</v>
      </c>
      <c r="C2824" s="80"/>
      <c r="D2824" s="78">
        <v>11.21</v>
      </c>
      <c r="E2824" s="85" t="s">
        <v>38</v>
      </c>
      <c r="F2824" s="78">
        <v>14.22</v>
      </c>
      <c r="G2824" s="80" t="s">
        <v>38</v>
      </c>
      <c r="H2824" s="12">
        <v>30</v>
      </c>
      <c r="I2824" s="1">
        <v>50</v>
      </c>
      <c r="J2824" s="2">
        <f t="shared" si="416"/>
        <v>13.785835630356994</v>
      </c>
      <c r="K2824" s="2">
        <f t="shared" si="417"/>
        <v>18.279778728261906</v>
      </c>
      <c r="L2824" s="2">
        <f t="shared" si="418"/>
        <v>14.202203900879965</v>
      </c>
    </row>
    <row r="2825" spans="1:12" x14ac:dyDescent="0.3">
      <c r="A2825" s="74">
        <v>45739</v>
      </c>
      <c r="B2825" s="78">
        <v>8.6999999999999993</v>
      </c>
      <c r="C2825" s="80"/>
      <c r="D2825" s="78" t="s">
        <v>33</v>
      </c>
      <c r="E2825" s="85" t="s">
        <v>41</v>
      </c>
      <c r="F2825" s="78">
        <v>9.57</v>
      </c>
      <c r="G2825" s="80" t="s">
        <v>38</v>
      </c>
      <c r="H2825" s="12">
        <v>30</v>
      </c>
      <c r="I2825" s="1">
        <v>50</v>
      </c>
      <c r="J2825" s="2">
        <f t="shared" si="416"/>
        <v>13.777057852579217</v>
      </c>
      <c r="K2825" s="2">
        <f t="shared" si="417"/>
        <v>18.297722834790317</v>
      </c>
      <c r="L2825" s="2">
        <f t="shared" si="418"/>
        <v>14.190192569435203</v>
      </c>
    </row>
    <row r="2826" spans="1:12" x14ac:dyDescent="0.3">
      <c r="A2826" s="74">
        <v>45740</v>
      </c>
      <c r="B2826" s="78">
        <v>13.27</v>
      </c>
      <c r="C2826" s="80"/>
      <c r="D2826" s="78" t="s">
        <v>33</v>
      </c>
      <c r="E2826" s="85" t="s">
        <v>41</v>
      </c>
      <c r="F2826" s="78">
        <v>11.6</v>
      </c>
      <c r="G2826" s="80" t="s">
        <v>38</v>
      </c>
      <c r="H2826" s="12">
        <v>30</v>
      </c>
      <c r="I2826" s="1">
        <v>50</v>
      </c>
      <c r="J2826" s="2">
        <f t="shared" si="416"/>
        <v>13.777696741468107</v>
      </c>
      <c r="K2826" s="2">
        <f t="shared" si="417"/>
        <v>18.312208135820445</v>
      </c>
      <c r="L2826" s="2">
        <f t="shared" si="418"/>
        <v>14.183988603429537</v>
      </c>
    </row>
    <row r="2827" spans="1:12" x14ac:dyDescent="0.3">
      <c r="A2827" s="74">
        <v>45741</v>
      </c>
      <c r="B2827" s="78">
        <v>8.58</v>
      </c>
      <c r="C2827" s="80"/>
      <c r="D2827" s="78">
        <v>7.57</v>
      </c>
      <c r="E2827" s="85" t="s">
        <v>38</v>
      </c>
      <c r="F2827" s="78">
        <v>9.9250000000000007</v>
      </c>
      <c r="G2827" s="80" t="s">
        <v>43</v>
      </c>
      <c r="H2827" s="12">
        <v>30</v>
      </c>
      <c r="I2827" s="1">
        <v>50</v>
      </c>
      <c r="J2827" s="2">
        <f t="shared" si="416"/>
        <v>13.771199386970752</v>
      </c>
      <c r="K2827" s="2">
        <f t="shared" si="417"/>
        <v>18.279256577121608</v>
      </c>
      <c r="L2827" s="2">
        <f t="shared" si="418"/>
        <v>14.169045260653334</v>
      </c>
    </row>
    <row r="2828" spans="1:12" x14ac:dyDescent="0.3">
      <c r="A2828" s="74">
        <v>45742</v>
      </c>
      <c r="B2828" s="78">
        <v>10.19</v>
      </c>
      <c r="C2828" s="80"/>
      <c r="D2828" s="78">
        <v>9.16</v>
      </c>
      <c r="E2828" s="85" t="s">
        <v>38</v>
      </c>
      <c r="F2828" s="78">
        <v>11.38</v>
      </c>
      <c r="G2828" s="80" t="s">
        <v>38</v>
      </c>
      <c r="H2828" s="12">
        <v>30</v>
      </c>
      <c r="I2828" s="1">
        <v>50</v>
      </c>
      <c r="J2828" s="2">
        <f t="shared" si="416"/>
        <v>13.743866053637417</v>
      </c>
      <c r="K2828" s="2">
        <f t="shared" si="417"/>
        <v>18.251368942329186</v>
      </c>
      <c r="L2828" s="2">
        <f t="shared" si="418"/>
        <v>14.161166601724934</v>
      </c>
    </row>
    <row r="2829" spans="1:12" x14ac:dyDescent="0.3">
      <c r="A2829" s="74">
        <v>45743</v>
      </c>
      <c r="B2829" s="78">
        <v>11.61</v>
      </c>
      <c r="C2829" s="80"/>
      <c r="D2829" s="78">
        <v>10.93</v>
      </c>
      <c r="E2829" s="85" t="s">
        <v>38</v>
      </c>
      <c r="F2829" s="78">
        <v>13.27</v>
      </c>
      <c r="G2829" s="80" t="s">
        <v>38</v>
      </c>
      <c r="H2829" s="12">
        <v>30</v>
      </c>
      <c r="I2829" s="1">
        <v>50</v>
      </c>
      <c r="J2829" s="2">
        <f t="shared" si="416"/>
        <v>13.730004942526305</v>
      </c>
      <c r="K2829" s="2">
        <f t="shared" si="417"/>
        <v>18.229047695553792</v>
      </c>
      <c r="L2829" s="2">
        <f t="shared" si="418"/>
        <v>14.149877053702337</v>
      </c>
    </row>
    <row r="2830" spans="1:12" x14ac:dyDescent="0.3">
      <c r="A2830" s="74">
        <v>45744</v>
      </c>
      <c r="B2830" s="78">
        <v>10.039999999999999</v>
      </c>
      <c r="C2830" s="80"/>
      <c r="D2830" s="78">
        <v>9.98</v>
      </c>
      <c r="E2830" s="85" t="s">
        <v>38</v>
      </c>
      <c r="F2830" s="78">
        <v>10.95</v>
      </c>
      <c r="G2830" s="80" t="s">
        <v>38</v>
      </c>
      <c r="H2830" s="12">
        <v>30</v>
      </c>
      <c r="I2830" s="1">
        <v>50</v>
      </c>
      <c r="J2830" s="2">
        <f t="shared" si="416"/>
        <v>13.712838275859639</v>
      </c>
      <c r="K2830" s="2">
        <f t="shared" si="417"/>
        <v>18.201608671163545</v>
      </c>
      <c r="L2830" s="2">
        <f t="shared" si="418"/>
        <v>14.123314460779351</v>
      </c>
    </row>
    <row r="2831" spans="1:12" x14ac:dyDescent="0.3">
      <c r="A2831" s="74">
        <v>45745</v>
      </c>
      <c r="B2831" s="78">
        <v>5.42</v>
      </c>
      <c r="C2831" s="80"/>
      <c r="D2831" s="78">
        <v>6.76</v>
      </c>
      <c r="E2831" s="85" t="s">
        <v>38</v>
      </c>
      <c r="F2831" s="78">
        <v>6.68</v>
      </c>
      <c r="G2831" s="80" t="s">
        <v>38</v>
      </c>
      <c r="H2831" s="12">
        <v>30</v>
      </c>
      <c r="I2831" s="1">
        <v>50</v>
      </c>
      <c r="J2831" s="2">
        <f t="shared" si="416"/>
        <v>13.68894938697075</v>
      </c>
      <c r="K2831" s="2">
        <f t="shared" si="417"/>
        <v>18.185328183358671</v>
      </c>
      <c r="L2831" s="2">
        <f t="shared" si="418"/>
        <v>14.116509524710366</v>
      </c>
    </row>
    <row r="2832" spans="1:12" x14ac:dyDescent="0.3">
      <c r="A2832" s="74">
        <v>45746</v>
      </c>
      <c r="B2832" s="78">
        <v>7.83</v>
      </c>
      <c r="C2832" s="80"/>
      <c r="D2832" s="78">
        <v>10.1</v>
      </c>
      <c r="E2832" s="85" t="s">
        <v>38</v>
      </c>
      <c r="F2832" s="78">
        <v>10.36</v>
      </c>
      <c r="G2832" s="80" t="s">
        <v>38</v>
      </c>
      <c r="H2832" s="12">
        <v>30</v>
      </c>
      <c r="I2832" s="1">
        <v>50</v>
      </c>
      <c r="J2832" s="2">
        <f t="shared" si="416"/>
        <v>13.677143831415194</v>
      </c>
      <c r="K2832" s="2">
        <f t="shared" si="417"/>
        <v>18.176822085797696</v>
      </c>
      <c r="L2832" s="2">
        <f t="shared" si="418"/>
        <v>14.105784477629387</v>
      </c>
    </row>
    <row r="2833" spans="1:12" x14ac:dyDescent="0.3">
      <c r="A2833" s="74">
        <v>45747</v>
      </c>
      <c r="B2833" s="78">
        <v>9.33</v>
      </c>
      <c r="C2833" s="80"/>
      <c r="D2833" s="78">
        <v>10.029999999999999</v>
      </c>
      <c r="E2833" s="85" t="s">
        <v>38</v>
      </c>
      <c r="F2833" s="78">
        <v>11.32</v>
      </c>
      <c r="G2833" s="80" t="s">
        <v>38</v>
      </c>
      <c r="H2833" s="12">
        <v>30</v>
      </c>
      <c r="I2833" s="1">
        <v>50</v>
      </c>
      <c r="J2833" s="2">
        <f t="shared" ref="J2833" si="419">AVERAGE(B2469:B2833)</f>
        <v>13.667504942526305</v>
      </c>
      <c r="K2833" s="2">
        <f t="shared" ref="K2833" si="420">AVERAGE(D2469:D2833)</f>
        <v>18.17130379311477</v>
      </c>
      <c r="L2833" s="2">
        <f t="shared" ref="L2833" si="421">AVERAGE(F2469:F2833)</f>
        <v>14.097937197410712</v>
      </c>
    </row>
    <row r="2834" spans="1:12" x14ac:dyDescent="0.3">
      <c r="A2834" s="74">
        <v>45748</v>
      </c>
      <c r="B2834" s="78"/>
      <c r="C2834" s="80"/>
      <c r="D2834" s="78"/>
      <c r="E2834" s="85"/>
      <c r="F2834" s="78"/>
      <c r="G2834" s="80"/>
      <c r="H2834" s="12">
        <v>30</v>
      </c>
      <c r="I2834" s="1">
        <v>50</v>
      </c>
    </row>
    <row r="2835" spans="1:12" x14ac:dyDescent="0.3">
      <c r="A2835" s="74">
        <v>45749</v>
      </c>
      <c r="B2835" s="78"/>
      <c r="C2835" s="80"/>
      <c r="D2835" s="78"/>
      <c r="E2835" s="85"/>
      <c r="F2835" s="78"/>
      <c r="G2835" s="80"/>
      <c r="H2835" s="12">
        <v>30</v>
      </c>
      <c r="I2835" s="1">
        <v>50</v>
      </c>
    </row>
    <row r="2836" spans="1:12" x14ac:dyDescent="0.3">
      <c r="A2836" s="74">
        <v>45750</v>
      </c>
      <c r="B2836" s="78"/>
      <c r="C2836" s="80"/>
      <c r="D2836" s="78"/>
      <c r="E2836" s="85"/>
      <c r="F2836" s="78"/>
      <c r="G2836" s="80"/>
      <c r="H2836" s="12">
        <v>30</v>
      </c>
      <c r="I2836" s="1">
        <v>50</v>
      </c>
    </row>
    <row r="2837" spans="1:12" x14ac:dyDescent="0.3">
      <c r="A2837" s="74">
        <v>45751</v>
      </c>
      <c r="B2837" s="78"/>
      <c r="C2837" s="80"/>
      <c r="D2837" s="78"/>
      <c r="E2837" s="85"/>
      <c r="F2837" s="78"/>
      <c r="G2837" s="80"/>
      <c r="H2837" s="12">
        <v>30</v>
      </c>
      <c r="I2837" s="1">
        <v>50</v>
      </c>
    </row>
    <row r="2838" spans="1:12" x14ac:dyDescent="0.3">
      <c r="A2838" s="74">
        <v>45752</v>
      </c>
      <c r="B2838" s="78"/>
      <c r="C2838" s="80"/>
      <c r="D2838" s="78"/>
      <c r="E2838" s="85"/>
      <c r="F2838" s="78"/>
      <c r="G2838" s="80"/>
      <c r="H2838" s="12">
        <v>30</v>
      </c>
      <c r="I2838" s="1">
        <v>50</v>
      </c>
    </row>
    <row r="2839" spans="1:12" x14ac:dyDescent="0.3">
      <c r="A2839" s="74">
        <v>45753</v>
      </c>
      <c r="B2839" s="78"/>
      <c r="C2839" s="80"/>
      <c r="D2839" s="78"/>
      <c r="E2839" s="85"/>
      <c r="F2839" s="78"/>
      <c r="G2839" s="80"/>
      <c r="H2839" s="12">
        <v>30</v>
      </c>
      <c r="I2839" s="1">
        <v>50</v>
      </c>
    </row>
    <row r="2840" spans="1:12" x14ac:dyDescent="0.3">
      <c r="A2840" s="74">
        <v>45754</v>
      </c>
      <c r="B2840" s="78"/>
      <c r="C2840" s="80"/>
      <c r="D2840" s="78"/>
      <c r="E2840" s="85"/>
      <c r="F2840" s="78"/>
      <c r="G2840" s="80"/>
      <c r="H2840" s="12">
        <v>30</v>
      </c>
      <c r="I2840" s="1">
        <v>50</v>
      </c>
    </row>
    <row r="2841" spans="1:12" x14ac:dyDescent="0.3">
      <c r="A2841" s="74">
        <v>45755</v>
      </c>
      <c r="B2841" s="78"/>
      <c r="C2841" s="80"/>
      <c r="D2841" s="78"/>
      <c r="E2841" s="85"/>
      <c r="F2841" s="78"/>
      <c r="G2841" s="80"/>
      <c r="H2841" s="12">
        <v>30</v>
      </c>
      <c r="I2841" s="1">
        <v>50</v>
      </c>
    </row>
    <row r="2842" spans="1:12" x14ac:dyDescent="0.3">
      <c r="A2842" s="74">
        <v>45756</v>
      </c>
      <c r="B2842" s="78"/>
      <c r="C2842" s="80"/>
      <c r="D2842" s="78"/>
      <c r="E2842" s="85"/>
      <c r="F2842" s="78"/>
      <c r="G2842" s="80"/>
      <c r="H2842" s="12">
        <v>30</v>
      </c>
      <c r="I2842" s="1">
        <v>50</v>
      </c>
    </row>
    <row r="2843" spans="1:12" x14ac:dyDescent="0.3">
      <c r="A2843" s="74">
        <v>45757</v>
      </c>
      <c r="B2843" s="78"/>
      <c r="C2843" s="80"/>
      <c r="D2843" s="78"/>
      <c r="E2843" s="85"/>
      <c r="F2843" s="78"/>
      <c r="G2843" s="80"/>
      <c r="H2843" s="12">
        <v>30</v>
      </c>
      <c r="I2843" s="1">
        <v>50</v>
      </c>
    </row>
    <row r="2844" spans="1:12" x14ac:dyDescent="0.3">
      <c r="A2844" s="74">
        <v>45758</v>
      </c>
      <c r="B2844" s="78"/>
      <c r="C2844" s="80"/>
      <c r="D2844" s="78"/>
      <c r="E2844" s="85"/>
      <c r="F2844" s="78"/>
      <c r="G2844" s="80"/>
      <c r="H2844" s="12">
        <v>30</v>
      </c>
      <c r="I2844" s="1">
        <v>50</v>
      </c>
    </row>
    <row r="2845" spans="1:12" x14ac:dyDescent="0.3">
      <c r="A2845" s="74">
        <v>45759</v>
      </c>
      <c r="B2845" s="78"/>
      <c r="C2845" s="80"/>
      <c r="D2845" s="78"/>
      <c r="E2845" s="85"/>
      <c r="F2845" s="78"/>
      <c r="G2845" s="80"/>
      <c r="H2845" s="12">
        <v>30</v>
      </c>
      <c r="I2845" s="1">
        <v>50</v>
      </c>
    </row>
    <row r="2846" spans="1:12" x14ac:dyDescent="0.3">
      <c r="A2846" s="74">
        <v>45760</v>
      </c>
      <c r="B2846" s="78"/>
      <c r="C2846" s="80"/>
      <c r="D2846" s="78"/>
      <c r="E2846" s="85"/>
      <c r="F2846" s="78"/>
      <c r="G2846" s="80"/>
      <c r="H2846" s="12">
        <v>30</v>
      </c>
      <c r="I2846" s="1">
        <v>50</v>
      </c>
    </row>
    <row r="2847" spans="1:12" x14ac:dyDescent="0.3">
      <c r="A2847" s="74">
        <v>45761</v>
      </c>
      <c r="B2847" s="78"/>
      <c r="C2847" s="80"/>
      <c r="D2847" s="78"/>
      <c r="E2847" s="85"/>
      <c r="F2847" s="78"/>
      <c r="G2847" s="80"/>
      <c r="H2847" s="12">
        <v>30</v>
      </c>
      <c r="I2847" s="1">
        <v>50</v>
      </c>
    </row>
    <row r="2848" spans="1:12" x14ac:dyDescent="0.3">
      <c r="A2848" s="74">
        <v>45762</v>
      </c>
      <c r="B2848" s="78"/>
      <c r="C2848" s="80"/>
      <c r="D2848" s="78"/>
      <c r="E2848" s="85"/>
      <c r="F2848" s="78"/>
      <c r="G2848" s="80"/>
      <c r="H2848" s="12">
        <v>30</v>
      </c>
      <c r="I2848" s="1">
        <v>50</v>
      </c>
    </row>
    <row r="2849" spans="1:9" x14ac:dyDescent="0.3">
      <c r="A2849" s="74">
        <v>45763</v>
      </c>
      <c r="B2849" s="78"/>
      <c r="C2849" s="80"/>
      <c r="D2849" s="78"/>
      <c r="E2849" s="85"/>
      <c r="F2849" s="78"/>
      <c r="G2849" s="80"/>
      <c r="H2849" s="12">
        <v>30</v>
      </c>
      <c r="I2849" s="1">
        <v>50</v>
      </c>
    </row>
    <row r="2850" spans="1:9" x14ac:dyDescent="0.3">
      <c r="A2850" s="74">
        <v>45764</v>
      </c>
      <c r="B2850" s="78"/>
      <c r="C2850" s="80"/>
      <c r="D2850" s="78"/>
      <c r="E2850" s="85"/>
      <c r="F2850" s="78"/>
      <c r="G2850" s="80"/>
      <c r="H2850" s="12">
        <v>30</v>
      </c>
      <c r="I2850" s="1">
        <v>50</v>
      </c>
    </row>
    <row r="2851" spans="1:9" x14ac:dyDescent="0.3">
      <c r="A2851" s="74">
        <v>45765</v>
      </c>
      <c r="B2851" s="78"/>
      <c r="C2851" s="80"/>
      <c r="D2851" s="78"/>
      <c r="E2851" s="85"/>
      <c r="F2851" s="78"/>
      <c r="G2851" s="80"/>
      <c r="H2851" s="12">
        <v>30</v>
      </c>
      <c r="I2851" s="1">
        <v>50</v>
      </c>
    </row>
    <row r="2852" spans="1:9" x14ac:dyDescent="0.3">
      <c r="A2852" s="74">
        <v>45766</v>
      </c>
      <c r="B2852" s="78"/>
      <c r="C2852" s="80"/>
      <c r="D2852" s="78"/>
      <c r="E2852" s="85"/>
      <c r="F2852" s="78"/>
      <c r="G2852" s="80"/>
      <c r="H2852" s="12">
        <v>30</v>
      </c>
      <c r="I2852" s="1">
        <v>50</v>
      </c>
    </row>
    <row r="2853" spans="1:9" x14ac:dyDescent="0.3">
      <c r="A2853" s="74">
        <v>45767</v>
      </c>
      <c r="B2853" s="78"/>
      <c r="C2853" s="80"/>
      <c r="D2853" s="78"/>
      <c r="E2853" s="85"/>
      <c r="F2853" s="78"/>
      <c r="G2853" s="80"/>
      <c r="H2853" s="12">
        <v>30</v>
      </c>
      <c r="I2853" s="1">
        <v>50</v>
      </c>
    </row>
    <row r="2854" spans="1:9" x14ac:dyDescent="0.3">
      <c r="A2854" s="74">
        <v>45768</v>
      </c>
      <c r="B2854" s="78"/>
      <c r="C2854" s="80"/>
      <c r="D2854" s="78"/>
      <c r="E2854" s="85"/>
      <c r="F2854" s="78"/>
      <c r="G2854" s="80"/>
      <c r="H2854" s="12">
        <v>30</v>
      </c>
      <c r="I2854" s="1">
        <v>50</v>
      </c>
    </row>
    <row r="2855" spans="1:9" x14ac:dyDescent="0.3">
      <c r="A2855" s="74">
        <v>45769</v>
      </c>
      <c r="B2855" s="78"/>
      <c r="C2855" s="80"/>
      <c r="D2855" s="78"/>
      <c r="E2855" s="85"/>
      <c r="F2855" s="78"/>
      <c r="G2855" s="80"/>
      <c r="H2855" s="12">
        <v>30</v>
      </c>
      <c r="I2855" s="1">
        <v>50</v>
      </c>
    </row>
    <row r="2856" spans="1:9" x14ac:dyDescent="0.3">
      <c r="A2856" s="74">
        <v>45770</v>
      </c>
      <c r="B2856" s="78"/>
      <c r="C2856" s="80"/>
      <c r="D2856" s="78"/>
      <c r="E2856" s="85"/>
      <c r="F2856" s="78"/>
      <c r="G2856" s="80"/>
      <c r="H2856" s="12">
        <v>30</v>
      </c>
      <c r="I2856" s="1">
        <v>50</v>
      </c>
    </row>
    <row r="2857" spans="1:9" x14ac:dyDescent="0.3">
      <c r="A2857" s="74">
        <v>45771</v>
      </c>
      <c r="B2857" s="78"/>
      <c r="C2857" s="80"/>
      <c r="D2857" s="78"/>
      <c r="E2857" s="85"/>
      <c r="F2857" s="78"/>
      <c r="G2857" s="80"/>
      <c r="H2857" s="12">
        <v>30</v>
      </c>
      <c r="I2857" s="1">
        <v>50</v>
      </c>
    </row>
    <row r="2858" spans="1:9" x14ac:dyDescent="0.3">
      <c r="A2858" s="74">
        <v>45772</v>
      </c>
      <c r="B2858" s="78"/>
      <c r="C2858" s="80"/>
      <c r="D2858" s="78"/>
      <c r="E2858" s="85"/>
      <c r="F2858" s="78"/>
      <c r="G2858" s="80"/>
      <c r="H2858" s="12">
        <v>30</v>
      </c>
      <c r="I2858" s="1">
        <v>50</v>
      </c>
    </row>
    <row r="2859" spans="1:9" x14ac:dyDescent="0.3">
      <c r="A2859" s="74">
        <v>45773</v>
      </c>
      <c r="B2859" s="78"/>
      <c r="C2859" s="80"/>
      <c r="D2859" s="78"/>
      <c r="E2859" s="85"/>
      <c r="F2859" s="78"/>
      <c r="G2859" s="80"/>
      <c r="H2859" s="12">
        <v>30</v>
      </c>
      <c r="I2859" s="1">
        <v>50</v>
      </c>
    </row>
    <row r="2860" spans="1:9" x14ac:dyDescent="0.3">
      <c r="A2860" s="74">
        <v>45774</v>
      </c>
      <c r="B2860" s="78"/>
      <c r="C2860" s="80"/>
      <c r="D2860" s="78"/>
      <c r="E2860" s="85"/>
      <c r="F2860" s="78"/>
      <c r="G2860" s="80"/>
      <c r="H2860" s="12">
        <v>30</v>
      </c>
      <c r="I2860" s="1">
        <v>50</v>
      </c>
    </row>
    <row r="2861" spans="1:9" x14ac:dyDescent="0.3">
      <c r="A2861" s="74">
        <v>45775</v>
      </c>
      <c r="B2861" s="78"/>
      <c r="C2861" s="80"/>
      <c r="D2861" s="78"/>
      <c r="E2861" s="85"/>
      <c r="F2861" s="78"/>
      <c r="G2861" s="80"/>
      <c r="H2861" s="12">
        <v>30</v>
      </c>
      <c r="I2861" s="1">
        <v>50</v>
      </c>
    </row>
    <row r="2862" spans="1:9" x14ac:dyDescent="0.3">
      <c r="A2862" s="74">
        <v>45776</v>
      </c>
      <c r="B2862" s="78"/>
      <c r="C2862" s="80"/>
      <c r="D2862" s="78"/>
      <c r="E2862" s="85"/>
      <c r="F2862" s="78"/>
      <c r="G2862" s="80"/>
      <c r="H2862" s="12">
        <v>30</v>
      </c>
      <c r="I2862" s="1">
        <v>50</v>
      </c>
    </row>
    <row r="2863" spans="1:9" x14ac:dyDescent="0.3">
      <c r="A2863" s="74">
        <v>45777</v>
      </c>
      <c r="B2863" s="78"/>
      <c r="C2863" s="80"/>
      <c r="D2863" s="78"/>
      <c r="E2863" s="85"/>
      <c r="F2863" s="78"/>
      <c r="G2863" s="80"/>
      <c r="H2863" s="12">
        <v>30</v>
      </c>
      <c r="I2863" s="1">
        <v>50</v>
      </c>
    </row>
    <row r="2864" spans="1:9" x14ac:dyDescent="0.3">
      <c r="A2864" s="74">
        <v>45778</v>
      </c>
      <c r="B2864" s="78"/>
      <c r="C2864" s="80"/>
      <c r="D2864" s="78"/>
      <c r="E2864" s="85"/>
      <c r="F2864" s="78"/>
      <c r="G2864" s="80"/>
      <c r="H2864" s="12">
        <v>30</v>
      </c>
      <c r="I2864" s="1">
        <v>50</v>
      </c>
    </row>
    <row r="2865" spans="1:9" x14ac:dyDescent="0.3">
      <c r="A2865" s="74">
        <v>45779</v>
      </c>
      <c r="B2865" s="78"/>
      <c r="C2865" s="80"/>
      <c r="D2865" s="78"/>
      <c r="E2865" s="85"/>
      <c r="F2865" s="78"/>
      <c r="G2865" s="80"/>
      <c r="H2865" s="12">
        <v>30</v>
      </c>
      <c r="I2865" s="1">
        <v>50</v>
      </c>
    </row>
    <row r="2866" spans="1:9" x14ac:dyDescent="0.3">
      <c r="A2866" s="74">
        <v>45780</v>
      </c>
      <c r="B2866" s="78"/>
      <c r="C2866" s="80"/>
      <c r="D2866" s="78"/>
      <c r="E2866" s="85"/>
      <c r="F2866" s="78"/>
      <c r="G2866" s="80"/>
      <c r="H2866" s="12">
        <v>30</v>
      </c>
      <c r="I2866" s="1">
        <v>50</v>
      </c>
    </row>
    <row r="2867" spans="1:9" x14ac:dyDescent="0.3">
      <c r="A2867" s="74">
        <v>45781</v>
      </c>
      <c r="B2867" s="78"/>
      <c r="C2867" s="80"/>
      <c r="D2867" s="78"/>
      <c r="E2867" s="85"/>
      <c r="F2867" s="78"/>
      <c r="G2867" s="80"/>
      <c r="H2867" s="12">
        <v>30</v>
      </c>
      <c r="I2867" s="1">
        <v>50</v>
      </c>
    </row>
    <row r="2868" spans="1:9" x14ac:dyDescent="0.3">
      <c r="A2868" s="74">
        <v>45782</v>
      </c>
      <c r="B2868" s="78"/>
      <c r="C2868" s="80"/>
      <c r="D2868" s="78"/>
      <c r="E2868" s="85"/>
      <c r="F2868" s="78"/>
      <c r="G2868" s="80"/>
      <c r="H2868" s="12">
        <v>30</v>
      </c>
      <c r="I2868" s="1">
        <v>50</v>
      </c>
    </row>
    <row r="2869" spans="1:9" x14ac:dyDescent="0.3">
      <c r="A2869" s="74">
        <v>45783</v>
      </c>
      <c r="B2869" s="78"/>
      <c r="C2869" s="80"/>
      <c r="D2869" s="78"/>
      <c r="E2869" s="85"/>
      <c r="F2869" s="78"/>
      <c r="G2869" s="80"/>
      <c r="H2869" s="12">
        <v>30</v>
      </c>
      <c r="I2869" s="1">
        <v>50</v>
      </c>
    </row>
    <row r="2870" spans="1:9" x14ac:dyDescent="0.3">
      <c r="A2870" s="74">
        <v>45784</v>
      </c>
      <c r="B2870" s="78"/>
      <c r="C2870" s="80"/>
      <c r="D2870" s="78"/>
      <c r="E2870" s="85"/>
      <c r="F2870" s="78"/>
      <c r="G2870" s="80"/>
      <c r="H2870" s="12">
        <v>30</v>
      </c>
      <c r="I2870" s="1">
        <v>50</v>
      </c>
    </row>
    <row r="2871" spans="1:9" x14ac:dyDescent="0.3">
      <c r="A2871" s="74">
        <v>45785</v>
      </c>
      <c r="B2871" s="78"/>
      <c r="C2871" s="80"/>
      <c r="D2871" s="78"/>
      <c r="E2871" s="85"/>
      <c r="F2871" s="78"/>
      <c r="G2871" s="80"/>
      <c r="H2871" s="12">
        <v>30</v>
      </c>
      <c r="I2871" s="1">
        <v>50</v>
      </c>
    </row>
    <row r="2872" spans="1:9" x14ac:dyDescent="0.3">
      <c r="A2872" s="74">
        <v>45786</v>
      </c>
      <c r="B2872" s="78"/>
      <c r="C2872" s="80"/>
      <c r="D2872" s="78"/>
      <c r="E2872" s="85"/>
      <c r="F2872" s="78"/>
      <c r="G2872" s="80"/>
      <c r="H2872" s="12">
        <v>30</v>
      </c>
      <c r="I2872" s="1">
        <v>50</v>
      </c>
    </row>
    <row r="2873" spans="1:9" x14ac:dyDescent="0.3">
      <c r="A2873" s="74">
        <v>45787</v>
      </c>
      <c r="B2873" s="78"/>
      <c r="C2873" s="80"/>
      <c r="D2873" s="78"/>
      <c r="E2873" s="85"/>
      <c r="F2873" s="78"/>
      <c r="G2873" s="80"/>
      <c r="H2873" s="12">
        <v>30</v>
      </c>
      <c r="I2873" s="1">
        <v>50</v>
      </c>
    </row>
    <row r="2874" spans="1:9" x14ac:dyDescent="0.3">
      <c r="A2874" s="74">
        <v>45788</v>
      </c>
      <c r="B2874" s="78"/>
      <c r="C2874" s="80"/>
      <c r="D2874" s="78"/>
      <c r="E2874" s="85"/>
      <c r="F2874" s="78"/>
      <c r="G2874" s="80"/>
      <c r="H2874" s="12">
        <v>30</v>
      </c>
      <c r="I2874" s="1">
        <v>50</v>
      </c>
    </row>
    <row r="2875" spans="1:9" x14ac:dyDescent="0.3">
      <c r="A2875" s="74">
        <v>45789</v>
      </c>
      <c r="B2875" s="78"/>
      <c r="C2875" s="80"/>
      <c r="D2875" s="78"/>
      <c r="E2875" s="85"/>
      <c r="F2875" s="78"/>
      <c r="G2875" s="80"/>
      <c r="H2875" s="12">
        <v>30</v>
      </c>
      <c r="I2875" s="1">
        <v>50</v>
      </c>
    </row>
    <row r="2876" spans="1:9" x14ac:dyDescent="0.3">
      <c r="A2876" s="74">
        <v>45790</v>
      </c>
      <c r="B2876" s="78"/>
      <c r="C2876" s="80"/>
      <c r="D2876" s="78"/>
      <c r="E2876" s="85"/>
      <c r="F2876" s="78"/>
      <c r="G2876" s="80"/>
      <c r="H2876" s="12">
        <v>30</v>
      </c>
      <c r="I2876" s="1">
        <v>50</v>
      </c>
    </row>
    <row r="2877" spans="1:9" x14ac:dyDescent="0.3">
      <c r="A2877" s="74">
        <v>45791</v>
      </c>
      <c r="B2877" s="78"/>
      <c r="C2877" s="80"/>
      <c r="D2877" s="78"/>
      <c r="E2877" s="85"/>
      <c r="F2877" s="78"/>
      <c r="G2877" s="80"/>
      <c r="H2877" s="12">
        <v>30</v>
      </c>
      <c r="I2877" s="1">
        <v>50</v>
      </c>
    </row>
    <row r="2878" spans="1:9" x14ac:dyDescent="0.3">
      <c r="A2878" s="74">
        <v>45792</v>
      </c>
      <c r="B2878" s="78"/>
      <c r="C2878" s="80"/>
      <c r="D2878" s="78"/>
      <c r="E2878" s="85"/>
      <c r="F2878" s="78"/>
      <c r="G2878" s="80"/>
      <c r="H2878" s="12">
        <v>30</v>
      </c>
      <c r="I2878" s="1">
        <v>50</v>
      </c>
    </row>
    <row r="2879" spans="1:9" x14ac:dyDescent="0.3">
      <c r="A2879" s="74">
        <v>45793</v>
      </c>
      <c r="B2879" s="78"/>
      <c r="C2879" s="80"/>
      <c r="D2879" s="78"/>
      <c r="E2879" s="85"/>
      <c r="F2879" s="78"/>
      <c r="G2879" s="80"/>
      <c r="H2879" s="12">
        <v>30</v>
      </c>
      <c r="I2879" s="1">
        <v>50</v>
      </c>
    </row>
    <row r="2880" spans="1:9" x14ac:dyDescent="0.3">
      <c r="A2880" s="74">
        <v>45794</v>
      </c>
      <c r="B2880" s="78"/>
      <c r="C2880" s="80"/>
      <c r="D2880" s="78"/>
      <c r="E2880" s="85"/>
      <c r="F2880" s="78"/>
      <c r="G2880" s="80"/>
      <c r="H2880" s="12">
        <v>30</v>
      </c>
      <c r="I2880" s="1">
        <v>50</v>
      </c>
    </row>
    <row r="2881" spans="1:9" x14ac:dyDescent="0.3">
      <c r="A2881" s="74">
        <v>45795</v>
      </c>
      <c r="B2881" s="78"/>
      <c r="C2881" s="80"/>
      <c r="D2881" s="78"/>
      <c r="E2881" s="85"/>
      <c r="F2881" s="78"/>
      <c r="G2881" s="80"/>
      <c r="H2881" s="12">
        <v>30</v>
      </c>
      <c r="I2881" s="1">
        <v>50</v>
      </c>
    </row>
    <row r="2882" spans="1:9" x14ac:dyDescent="0.3">
      <c r="A2882" s="74">
        <v>45796</v>
      </c>
      <c r="B2882" s="78"/>
      <c r="C2882" s="80"/>
      <c r="D2882" s="78"/>
      <c r="E2882" s="85"/>
      <c r="F2882" s="78"/>
      <c r="G2882" s="80"/>
      <c r="H2882" s="12">
        <v>30</v>
      </c>
      <c r="I2882" s="1">
        <v>50</v>
      </c>
    </row>
    <row r="2883" spans="1:9" x14ac:dyDescent="0.3">
      <c r="A2883" s="74">
        <v>45797</v>
      </c>
      <c r="B2883" s="78"/>
      <c r="C2883" s="80"/>
      <c r="D2883" s="78"/>
      <c r="E2883" s="85"/>
      <c r="F2883" s="78"/>
      <c r="G2883" s="80"/>
      <c r="H2883" s="12">
        <v>30</v>
      </c>
      <c r="I2883" s="1">
        <v>50</v>
      </c>
    </row>
    <row r="2884" spans="1:9" x14ac:dyDescent="0.3">
      <c r="A2884" s="74">
        <v>45798</v>
      </c>
      <c r="B2884" s="78"/>
      <c r="C2884" s="80"/>
      <c r="D2884" s="78"/>
      <c r="E2884" s="85"/>
      <c r="F2884" s="78"/>
      <c r="G2884" s="80"/>
      <c r="H2884" s="12">
        <v>30</v>
      </c>
      <c r="I2884" s="1">
        <v>50</v>
      </c>
    </row>
    <row r="2885" spans="1:9" x14ac:dyDescent="0.3">
      <c r="A2885" s="74">
        <v>45799</v>
      </c>
      <c r="B2885" s="78"/>
      <c r="C2885" s="80"/>
      <c r="D2885" s="78"/>
      <c r="E2885" s="85"/>
      <c r="F2885" s="78"/>
      <c r="G2885" s="80"/>
      <c r="H2885" s="12">
        <v>30</v>
      </c>
      <c r="I2885" s="1">
        <v>50</v>
      </c>
    </row>
    <row r="2886" spans="1:9" x14ac:dyDescent="0.3">
      <c r="A2886" s="74">
        <v>45800</v>
      </c>
      <c r="B2886" s="78"/>
      <c r="C2886" s="80"/>
      <c r="D2886" s="78"/>
      <c r="E2886" s="85"/>
      <c r="F2886" s="78"/>
      <c r="G2886" s="80"/>
      <c r="H2886" s="12">
        <v>30</v>
      </c>
      <c r="I2886" s="1">
        <v>50</v>
      </c>
    </row>
    <row r="2887" spans="1:9" x14ac:dyDescent="0.3">
      <c r="A2887" s="74">
        <v>45801</v>
      </c>
      <c r="B2887" s="78"/>
      <c r="C2887" s="80"/>
      <c r="D2887" s="78"/>
      <c r="E2887" s="85"/>
      <c r="F2887" s="78"/>
      <c r="G2887" s="80"/>
      <c r="H2887" s="12">
        <v>30</v>
      </c>
      <c r="I2887" s="1">
        <v>50</v>
      </c>
    </row>
    <row r="2888" spans="1:9" x14ac:dyDescent="0.3">
      <c r="A2888" s="74">
        <v>45802</v>
      </c>
      <c r="B2888" s="78"/>
      <c r="C2888" s="80"/>
      <c r="D2888" s="78"/>
      <c r="E2888" s="85"/>
      <c r="F2888" s="78"/>
      <c r="G2888" s="80"/>
      <c r="H2888" s="12">
        <v>30</v>
      </c>
      <c r="I2888" s="1">
        <v>50</v>
      </c>
    </row>
    <row r="2889" spans="1:9" x14ac:dyDescent="0.3">
      <c r="A2889" s="74">
        <v>45803</v>
      </c>
      <c r="B2889" s="78"/>
      <c r="C2889" s="80"/>
      <c r="D2889" s="78"/>
      <c r="E2889" s="85"/>
      <c r="F2889" s="78"/>
      <c r="G2889" s="80"/>
      <c r="H2889" s="12">
        <v>30</v>
      </c>
      <c r="I2889" s="1">
        <v>50</v>
      </c>
    </row>
    <row r="2890" spans="1:9" x14ac:dyDescent="0.3">
      <c r="A2890" s="74">
        <v>45804</v>
      </c>
      <c r="B2890" s="78"/>
      <c r="C2890" s="80"/>
      <c r="D2890" s="78"/>
      <c r="E2890" s="85"/>
      <c r="F2890" s="78"/>
      <c r="G2890" s="80"/>
      <c r="H2890" s="12">
        <v>30</v>
      </c>
      <c r="I2890" s="1">
        <v>50</v>
      </c>
    </row>
    <row r="2891" spans="1:9" x14ac:dyDescent="0.3">
      <c r="A2891" s="74">
        <v>45805</v>
      </c>
      <c r="B2891" s="78"/>
      <c r="C2891" s="80"/>
      <c r="D2891" s="78"/>
      <c r="E2891" s="85"/>
      <c r="F2891" s="78"/>
      <c r="G2891" s="80"/>
      <c r="H2891" s="12">
        <v>30</v>
      </c>
      <c r="I2891" s="1">
        <v>50</v>
      </c>
    </row>
    <row r="2892" spans="1:9" x14ac:dyDescent="0.3">
      <c r="A2892" s="74">
        <v>45806</v>
      </c>
      <c r="B2892" s="78"/>
      <c r="C2892" s="80"/>
      <c r="D2892" s="78"/>
      <c r="E2892" s="85"/>
      <c r="F2892" s="78"/>
      <c r="G2892" s="80"/>
      <c r="H2892" s="12">
        <v>30</v>
      </c>
      <c r="I2892" s="1">
        <v>50</v>
      </c>
    </row>
    <row r="2893" spans="1:9" x14ac:dyDescent="0.3">
      <c r="A2893" s="74">
        <v>45807</v>
      </c>
      <c r="B2893" s="78"/>
      <c r="C2893" s="80"/>
      <c r="D2893" s="78"/>
      <c r="E2893" s="85"/>
      <c r="F2893" s="78"/>
      <c r="G2893" s="80"/>
      <c r="H2893" s="12">
        <v>30</v>
      </c>
      <c r="I2893" s="1">
        <v>50</v>
      </c>
    </row>
    <row r="2894" spans="1:9" x14ac:dyDescent="0.3">
      <c r="A2894" s="74">
        <v>45808</v>
      </c>
      <c r="B2894" s="78"/>
      <c r="C2894" s="80"/>
      <c r="D2894" s="78"/>
      <c r="E2894" s="85"/>
      <c r="F2894" s="78"/>
      <c r="G2894" s="80"/>
      <c r="H2894" s="12">
        <v>30</v>
      </c>
      <c r="I2894" s="1">
        <v>50</v>
      </c>
    </row>
    <row r="2895" spans="1:9" x14ac:dyDescent="0.3">
      <c r="A2895" s="74">
        <v>45809</v>
      </c>
      <c r="B2895" s="78"/>
      <c r="C2895" s="80"/>
      <c r="D2895" s="78"/>
      <c r="E2895" s="85"/>
      <c r="F2895" s="78"/>
      <c r="G2895" s="80"/>
      <c r="H2895" s="12">
        <v>30</v>
      </c>
      <c r="I2895" s="1">
        <v>50</v>
      </c>
    </row>
    <row r="2896" spans="1:9" x14ac:dyDescent="0.3">
      <c r="A2896" s="74">
        <v>45810</v>
      </c>
      <c r="B2896" s="78"/>
      <c r="C2896" s="80"/>
      <c r="D2896" s="78"/>
      <c r="E2896" s="85"/>
      <c r="F2896" s="78"/>
      <c r="G2896" s="80"/>
      <c r="H2896" s="12">
        <v>30</v>
      </c>
      <c r="I2896" s="1">
        <v>50</v>
      </c>
    </row>
    <row r="2897" spans="1:9" x14ac:dyDescent="0.3">
      <c r="A2897" s="74">
        <v>45811</v>
      </c>
      <c r="B2897" s="78"/>
      <c r="C2897" s="80"/>
      <c r="D2897" s="78"/>
      <c r="E2897" s="85"/>
      <c r="F2897" s="78"/>
      <c r="G2897" s="80"/>
      <c r="H2897" s="12">
        <v>30</v>
      </c>
      <c r="I2897" s="1">
        <v>50</v>
      </c>
    </row>
    <row r="2898" spans="1:9" x14ac:dyDescent="0.3">
      <c r="A2898" s="74">
        <v>45812</v>
      </c>
      <c r="B2898" s="78"/>
      <c r="C2898" s="80"/>
      <c r="D2898" s="78"/>
      <c r="E2898" s="85"/>
      <c r="F2898" s="78"/>
      <c r="G2898" s="80"/>
      <c r="H2898" s="12">
        <v>30</v>
      </c>
      <c r="I2898" s="1">
        <v>50</v>
      </c>
    </row>
    <row r="2899" spans="1:9" x14ac:dyDescent="0.3">
      <c r="A2899" s="74">
        <v>45813</v>
      </c>
      <c r="B2899" s="78"/>
      <c r="C2899" s="80"/>
      <c r="D2899" s="78"/>
      <c r="E2899" s="85"/>
      <c r="F2899" s="78"/>
      <c r="G2899" s="80"/>
      <c r="H2899" s="12">
        <v>30</v>
      </c>
      <c r="I2899" s="1">
        <v>50</v>
      </c>
    </row>
    <row r="2900" spans="1:9" x14ac:dyDescent="0.3">
      <c r="A2900" s="74">
        <v>45814</v>
      </c>
      <c r="B2900" s="78"/>
      <c r="C2900" s="80"/>
      <c r="D2900" s="78"/>
      <c r="E2900" s="85"/>
      <c r="F2900" s="78"/>
      <c r="G2900" s="80"/>
      <c r="H2900" s="12">
        <v>30</v>
      </c>
      <c r="I2900" s="1">
        <v>50</v>
      </c>
    </row>
    <row r="2901" spans="1:9" x14ac:dyDescent="0.3">
      <c r="A2901" s="74">
        <v>45815</v>
      </c>
      <c r="B2901" s="78"/>
      <c r="C2901" s="80"/>
      <c r="D2901" s="78"/>
      <c r="E2901" s="85"/>
      <c r="F2901" s="78"/>
      <c r="G2901" s="80"/>
      <c r="H2901" s="12">
        <v>30</v>
      </c>
      <c r="I2901" s="1">
        <v>50</v>
      </c>
    </row>
    <row r="2902" spans="1:9" x14ac:dyDescent="0.3">
      <c r="A2902" s="74">
        <v>45816</v>
      </c>
      <c r="B2902" s="78"/>
      <c r="C2902" s="80"/>
      <c r="D2902" s="78"/>
      <c r="E2902" s="85"/>
      <c r="F2902" s="78"/>
      <c r="G2902" s="80"/>
      <c r="H2902" s="12">
        <v>30</v>
      </c>
      <c r="I2902" s="1">
        <v>50</v>
      </c>
    </row>
    <row r="2903" spans="1:9" x14ac:dyDescent="0.3">
      <c r="A2903" s="74">
        <v>45817</v>
      </c>
      <c r="B2903" s="78"/>
      <c r="C2903" s="80"/>
      <c r="D2903" s="78"/>
      <c r="E2903" s="85"/>
      <c r="F2903" s="78"/>
      <c r="G2903" s="80"/>
      <c r="H2903" s="12">
        <v>30</v>
      </c>
      <c r="I2903" s="1">
        <v>50</v>
      </c>
    </row>
    <row r="2904" spans="1:9" x14ac:dyDescent="0.3">
      <c r="A2904" s="74">
        <v>45818</v>
      </c>
      <c r="B2904" s="78"/>
      <c r="C2904" s="80"/>
      <c r="D2904" s="78"/>
      <c r="E2904" s="85"/>
      <c r="F2904" s="78"/>
      <c r="G2904" s="80"/>
      <c r="H2904" s="12">
        <v>30</v>
      </c>
      <c r="I2904" s="1">
        <v>50</v>
      </c>
    </row>
    <row r="2905" spans="1:9" x14ac:dyDescent="0.3">
      <c r="A2905" s="74">
        <v>45819</v>
      </c>
      <c r="B2905" s="78"/>
      <c r="C2905" s="80"/>
      <c r="D2905" s="78"/>
      <c r="E2905" s="85"/>
      <c r="F2905" s="78"/>
      <c r="G2905" s="80"/>
      <c r="H2905" s="12">
        <v>30</v>
      </c>
      <c r="I2905" s="1">
        <v>50</v>
      </c>
    </row>
    <row r="2906" spans="1:9" x14ac:dyDescent="0.3">
      <c r="A2906" s="74">
        <v>45820</v>
      </c>
      <c r="B2906" s="78"/>
      <c r="C2906" s="80"/>
      <c r="D2906" s="78"/>
      <c r="E2906" s="85"/>
      <c r="F2906" s="78"/>
      <c r="G2906" s="80"/>
      <c r="H2906" s="12">
        <v>30</v>
      </c>
      <c r="I2906" s="1">
        <v>50</v>
      </c>
    </row>
    <row r="2907" spans="1:9" x14ac:dyDescent="0.3">
      <c r="A2907" s="74">
        <v>45821</v>
      </c>
      <c r="B2907" s="78"/>
      <c r="C2907" s="80"/>
      <c r="D2907" s="78"/>
      <c r="E2907" s="85"/>
      <c r="F2907" s="78"/>
      <c r="G2907" s="80"/>
      <c r="H2907" s="12">
        <v>30</v>
      </c>
      <c r="I2907" s="1">
        <v>50</v>
      </c>
    </row>
    <row r="2908" spans="1:9" x14ac:dyDescent="0.3">
      <c r="A2908" s="74">
        <v>45822</v>
      </c>
      <c r="B2908" s="78"/>
      <c r="C2908" s="80"/>
      <c r="D2908" s="78"/>
      <c r="E2908" s="85"/>
      <c r="F2908" s="78"/>
      <c r="G2908" s="80"/>
      <c r="H2908" s="12">
        <v>30</v>
      </c>
      <c r="I2908" s="1">
        <v>50</v>
      </c>
    </row>
    <row r="2909" spans="1:9" x14ac:dyDescent="0.3">
      <c r="A2909" s="74">
        <v>45823</v>
      </c>
      <c r="B2909" s="78"/>
      <c r="C2909" s="80"/>
      <c r="D2909" s="78"/>
      <c r="E2909" s="85"/>
      <c r="F2909" s="78"/>
      <c r="G2909" s="80"/>
      <c r="H2909" s="12">
        <v>30</v>
      </c>
      <c r="I2909" s="1">
        <v>50</v>
      </c>
    </row>
    <row r="2910" spans="1:9" x14ac:dyDescent="0.3">
      <c r="A2910" s="74">
        <v>45824</v>
      </c>
      <c r="B2910" s="78"/>
      <c r="C2910" s="80"/>
      <c r="D2910" s="78"/>
      <c r="E2910" s="85"/>
      <c r="F2910" s="78"/>
      <c r="G2910" s="80"/>
      <c r="H2910" s="12">
        <v>30</v>
      </c>
      <c r="I2910" s="1">
        <v>50</v>
      </c>
    </row>
    <row r="2911" spans="1:9" x14ac:dyDescent="0.3">
      <c r="A2911" s="74">
        <v>45825</v>
      </c>
      <c r="B2911" s="78"/>
      <c r="C2911" s="80"/>
      <c r="D2911" s="78"/>
      <c r="E2911" s="85"/>
      <c r="F2911" s="78"/>
      <c r="G2911" s="80"/>
      <c r="H2911" s="12">
        <v>30</v>
      </c>
      <c r="I2911" s="1">
        <v>50</v>
      </c>
    </row>
    <row r="2912" spans="1:9" x14ac:dyDescent="0.3">
      <c r="A2912" s="74">
        <v>45826</v>
      </c>
      <c r="B2912" s="78"/>
      <c r="C2912" s="80"/>
      <c r="D2912" s="78"/>
      <c r="E2912" s="85"/>
      <c r="F2912" s="78"/>
      <c r="G2912" s="80"/>
      <c r="H2912" s="12">
        <v>30</v>
      </c>
      <c r="I2912" s="1">
        <v>50</v>
      </c>
    </row>
    <row r="2913" spans="1:9" x14ac:dyDescent="0.3">
      <c r="A2913" s="74">
        <v>45827</v>
      </c>
      <c r="B2913" s="78"/>
      <c r="C2913" s="80"/>
      <c r="D2913" s="78"/>
      <c r="E2913" s="85"/>
      <c r="F2913" s="78"/>
      <c r="G2913" s="80"/>
      <c r="H2913" s="12">
        <v>30</v>
      </c>
      <c r="I2913" s="1">
        <v>50</v>
      </c>
    </row>
    <row r="2914" spans="1:9" x14ac:dyDescent="0.3">
      <c r="A2914" s="74">
        <v>45828</v>
      </c>
      <c r="B2914" s="78"/>
      <c r="C2914" s="80"/>
      <c r="D2914" s="78"/>
      <c r="E2914" s="85"/>
      <c r="F2914" s="78"/>
      <c r="G2914" s="80"/>
      <c r="H2914" s="12">
        <v>30</v>
      </c>
      <c r="I2914" s="1">
        <v>50</v>
      </c>
    </row>
    <row r="2915" spans="1:9" x14ac:dyDescent="0.3">
      <c r="A2915" s="74">
        <v>45829</v>
      </c>
      <c r="B2915" s="78"/>
      <c r="C2915" s="80"/>
      <c r="D2915" s="78"/>
      <c r="E2915" s="85"/>
      <c r="F2915" s="78"/>
      <c r="G2915" s="80"/>
      <c r="H2915" s="12">
        <v>30</v>
      </c>
      <c r="I2915" s="1">
        <v>50</v>
      </c>
    </row>
    <row r="2916" spans="1:9" x14ac:dyDescent="0.3">
      <c r="A2916" s="74">
        <v>45830</v>
      </c>
      <c r="B2916" s="78"/>
      <c r="C2916" s="80"/>
      <c r="D2916" s="78"/>
      <c r="E2916" s="85"/>
      <c r="F2916" s="78"/>
      <c r="G2916" s="80"/>
      <c r="H2916" s="12">
        <v>30</v>
      </c>
      <c r="I2916" s="1">
        <v>50</v>
      </c>
    </row>
    <row r="2917" spans="1:9" x14ac:dyDescent="0.3">
      <c r="A2917" s="74">
        <v>45831</v>
      </c>
      <c r="B2917" s="78"/>
      <c r="C2917" s="80"/>
      <c r="D2917" s="78"/>
      <c r="E2917" s="85"/>
      <c r="F2917" s="78"/>
      <c r="G2917" s="80"/>
      <c r="H2917" s="12">
        <v>30</v>
      </c>
      <c r="I2917" s="1">
        <v>50</v>
      </c>
    </row>
    <row r="2918" spans="1:9" x14ac:dyDescent="0.3">
      <c r="A2918" s="74">
        <v>45832</v>
      </c>
      <c r="B2918" s="78"/>
      <c r="C2918" s="80"/>
      <c r="D2918" s="78"/>
      <c r="E2918" s="85"/>
      <c r="F2918" s="78"/>
      <c r="G2918" s="80"/>
      <c r="H2918" s="12">
        <v>30</v>
      </c>
      <c r="I2918" s="1">
        <v>50</v>
      </c>
    </row>
    <row r="2919" spans="1:9" x14ac:dyDescent="0.3">
      <c r="A2919" s="74">
        <v>45833</v>
      </c>
      <c r="B2919" s="78"/>
      <c r="C2919" s="80"/>
      <c r="D2919" s="78"/>
      <c r="E2919" s="85"/>
      <c r="F2919" s="78"/>
      <c r="G2919" s="80"/>
      <c r="H2919" s="12">
        <v>30</v>
      </c>
      <c r="I2919" s="1">
        <v>50</v>
      </c>
    </row>
    <row r="2920" spans="1:9" x14ac:dyDescent="0.3">
      <c r="A2920" s="74">
        <v>45834</v>
      </c>
      <c r="B2920" s="78"/>
      <c r="C2920" s="80"/>
      <c r="D2920" s="78"/>
      <c r="E2920" s="85"/>
      <c r="F2920" s="78"/>
      <c r="G2920" s="80"/>
      <c r="H2920" s="12">
        <v>30</v>
      </c>
      <c r="I2920" s="1">
        <v>50</v>
      </c>
    </row>
    <row r="2921" spans="1:9" x14ac:dyDescent="0.3">
      <c r="A2921" s="74">
        <v>45835</v>
      </c>
      <c r="B2921" s="78"/>
      <c r="C2921" s="80"/>
      <c r="D2921" s="78"/>
      <c r="E2921" s="85"/>
      <c r="F2921" s="78"/>
      <c r="G2921" s="80"/>
      <c r="H2921" s="12">
        <v>30</v>
      </c>
      <c r="I2921" s="1">
        <v>50</v>
      </c>
    </row>
    <row r="2922" spans="1:9" x14ac:dyDescent="0.3">
      <c r="A2922" s="74">
        <v>45836</v>
      </c>
      <c r="B2922" s="78"/>
      <c r="C2922" s="80"/>
      <c r="D2922" s="78"/>
      <c r="E2922" s="85"/>
      <c r="F2922" s="78"/>
      <c r="G2922" s="80"/>
      <c r="H2922" s="12">
        <v>30</v>
      </c>
      <c r="I2922" s="1">
        <v>50</v>
      </c>
    </row>
    <row r="2923" spans="1:9" x14ac:dyDescent="0.3">
      <c r="A2923" s="74">
        <v>45837</v>
      </c>
      <c r="B2923" s="78"/>
      <c r="C2923" s="80"/>
      <c r="D2923" s="78"/>
      <c r="E2923" s="85"/>
      <c r="F2923" s="78"/>
      <c r="G2923" s="80"/>
      <c r="H2923" s="12">
        <v>30</v>
      </c>
      <c r="I2923" s="1">
        <v>50</v>
      </c>
    </row>
    <row r="2924" spans="1:9" x14ac:dyDescent="0.3">
      <c r="A2924" s="74">
        <v>45838</v>
      </c>
      <c r="B2924" s="78"/>
      <c r="C2924" s="80"/>
      <c r="D2924" s="78"/>
      <c r="E2924" s="85"/>
      <c r="F2924" s="78"/>
      <c r="G2924" s="80"/>
      <c r="H2924" s="12">
        <v>30</v>
      </c>
      <c r="I2924" s="1">
        <v>50</v>
      </c>
    </row>
    <row r="2925" spans="1:9" x14ac:dyDescent="0.3">
      <c r="A2925" s="74">
        <v>45839</v>
      </c>
      <c r="B2925" s="78"/>
      <c r="C2925" s="80"/>
      <c r="D2925" s="78"/>
      <c r="E2925" s="85"/>
      <c r="F2925" s="78"/>
      <c r="G2925" s="80"/>
      <c r="H2925" s="12">
        <v>30</v>
      </c>
      <c r="I2925" s="1">
        <v>50</v>
      </c>
    </row>
    <row r="2926" spans="1:9" x14ac:dyDescent="0.3">
      <c r="A2926" s="74">
        <v>45840</v>
      </c>
      <c r="B2926" s="78"/>
      <c r="C2926" s="80"/>
      <c r="D2926" s="78"/>
      <c r="E2926" s="85"/>
      <c r="F2926" s="78"/>
      <c r="G2926" s="80"/>
      <c r="H2926" s="12">
        <v>30</v>
      </c>
      <c r="I2926" s="1">
        <v>50</v>
      </c>
    </row>
    <row r="2927" spans="1:9" x14ac:dyDescent="0.3">
      <c r="A2927" s="74">
        <v>45841</v>
      </c>
      <c r="B2927" s="78"/>
      <c r="C2927" s="80"/>
      <c r="D2927" s="78"/>
      <c r="E2927" s="85"/>
      <c r="F2927" s="78"/>
      <c r="G2927" s="80"/>
      <c r="H2927" s="12">
        <v>30</v>
      </c>
      <c r="I2927" s="1">
        <v>50</v>
      </c>
    </row>
    <row r="2928" spans="1:9" x14ac:dyDescent="0.3">
      <c r="A2928" s="74">
        <v>45842</v>
      </c>
      <c r="B2928" s="78"/>
      <c r="C2928" s="80"/>
      <c r="D2928" s="78"/>
      <c r="E2928" s="85"/>
      <c r="F2928" s="78"/>
      <c r="G2928" s="80"/>
      <c r="H2928" s="12">
        <v>30</v>
      </c>
      <c r="I2928" s="1">
        <v>50</v>
      </c>
    </row>
    <row r="2929" spans="1:9" x14ac:dyDescent="0.3">
      <c r="A2929" s="74">
        <v>45843</v>
      </c>
      <c r="B2929" s="78"/>
      <c r="C2929" s="80"/>
      <c r="D2929" s="78"/>
      <c r="E2929" s="85"/>
      <c r="F2929" s="78"/>
      <c r="G2929" s="80"/>
      <c r="H2929" s="12">
        <v>30</v>
      </c>
      <c r="I2929" s="1">
        <v>50</v>
      </c>
    </row>
    <row r="2930" spans="1:9" x14ac:dyDescent="0.3">
      <c r="A2930" s="74">
        <v>45844</v>
      </c>
      <c r="B2930" s="78"/>
      <c r="C2930" s="80"/>
      <c r="D2930" s="78"/>
      <c r="E2930" s="85"/>
      <c r="F2930" s="78"/>
      <c r="G2930" s="80"/>
      <c r="H2930" s="12">
        <v>30</v>
      </c>
      <c r="I2930" s="1">
        <v>50</v>
      </c>
    </row>
    <row r="2931" spans="1:9" x14ac:dyDescent="0.3">
      <c r="A2931" s="74">
        <v>45845</v>
      </c>
      <c r="B2931" s="78"/>
      <c r="C2931" s="80"/>
      <c r="D2931" s="78"/>
      <c r="E2931" s="85"/>
      <c r="F2931" s="78"/>
      <c r="G2931" s="80"/>
      <c r="H2931" s="12">
        <v>30</v>
      </c>
      <c r="I2931" s="1">
        <v>50</v>
      </c>
    </row>
    <row r="2932" spans="1:9" x14ac:dyDescent="0.3">
      <c r="A2932" s="74">
        <v>45846</v>
      </c>
      <c r="B2932" s="78"/>
      <c r="C2932" s="80"/>
      <c r="D2932" s="78"/>
      <c r="E2932" s="85"/>
      <c r="F2932" s="78"/>
      <c r="G2932" s="80"/>
      <c r="H2932" s="12">
        <v>30</v>
      </c>
      <c r="I2932" s="1">
        <v>50</v>
      </c>
    </row>
    <row r="2933" spans="1:9" x14ac:dyDescent="0.3">
      <c r="A2933" s="74">
        <v>45847</v>
      </c>
      <c r="B2933" s="78"/>
      <c r="C2933" s="80"/>
      <c r="D2933" s="78"/>
      <c r="E2933" s="85"/>
      <c r="F2933" s="78"/>
      <c r="G2933" s="80"/>
      <c r="H2933" s="12">
        <v>30</v>
      </c>
      <c r="I2933" s="1">
        <v>50</v>
      </c>
    </row>
    <row r="2934" spans="1:9" x14ac:dyDescent="0.3">
      <c r="A2934" s="74">
        <v>45848</v>
      </c>
      <c r="B2934" s="78"/>
      <c r="C2934" s="80"/>
      <c r="D2934" s="78"/>
      <c r="E2934" s="85"/>
      <c r="F2934" s="78"/>
      <c r="G2934" s="80"/>
      <c r="H2934" s="12">
        <v>30</v>
      </c>
      <c r="I2934" s="1">
        <v>50</v>
      </c>
    </row>
    <row r="2935" spans="1:9" x14ac:dyDescent="0.3">
      <c r="A2935" s="74">
        <v>45849</v>
      </c>
      <c r="B2935" s="78"/>
      <c r="C2935" s="80"/>
      <c r="D2935" s="78"/>
      <c r="E2935" s="85"/>
      <c r="F2935" s="78"/>
      <c r="G2935" s="80"/>
      <c r="H2935" s="12">
        <v>30</v>
      </c>
      <c r="I2935" s="1">
        <v>50</v>
      </c>
    </row>
    <row r="2936" spans="1:9" x14ac:dyDescent="0.3">
      <c r="A2936" s="74">
        <v>45850</v>
      </c>
      <c r="B2936" s="78"/>
      <c r="C2936" s="80"/>
      <c r="D2936" s="78"/>
      <c r="E2936" s="85"/>
      <c r="F2936" s="78"/>
      <c r="G2936" s="80"/>
      <c r="H2936" s="12">
        <v>30</v>
      </c>
      <c r="I2936" s="1">
        <v>50</v>
      </c>
    </row>
    <row r="2937" spans="1:9" x14ac:dyDescent="0.3">
      <c r="A2937" s="74">
        <v>45851</v>
      </c>
      <c r="B2937" s="78"/>
      <c r="C2937" s="80"/>
      <c r="D2937" s="78"/>
      <c r="E2937" s="85"/>
      <c r="F2937" s="78"/>
      <c r="G2937" s="80"/>
      <c r="H2937" s="12">
        <v>30</v>
      </c>
      <c r="I2937" s="1">
        <v>50</v>
      </c>
    </row>
    <row r="2938" spans="1:9" x14ac:dyDescent="0.3">
      <c r="A2938" s="74">
        <v>45852</v>
      </c>
      <c r="B2938" s="78"/>
      <c r="C2938" s="80"/>
      <c r="D2938" s="78"/>
      <c r="E2938" s="85"/>
      <c r="F2938" s="78"/>
      <c r="G2938" s="80"/>
      <c r="H2938" s="12">
        <v>30</v>
      </c>
      <c r="I2938" s="1">
        <v>50</v>
      </c>
    </row>
    <row r="2939" spans="1:9" x14ac:dyDescent="0.3">
      <c r="A2939" s="74">
        <v>45853</v>
      </c>
      <c r="B2939" s="78"/>
      <c r="C2939" s="80"/>
      <c r="D2939" s="78"/>
      <c r="E2939" s="85"/>
      <c r="F2939" s="78"/>
      <c r="G2939" s="80"/>
      <c r="H2939" s="12">
        <v>30</v>
      </c>
      <c r="I2939" s="1">
        <v>50</v>
      </c>
    </row>
    <row r="2940" spans="1:9" x14ac:dyDescent="0.3">
      <c r="A2940" s="74">
        <v>45854</v>
      </c>
      <c r="B2940" s="78"/>
      <c r="C2940" s="80"/>
      <c r="D2940" s="78"/>
      <c r="E2940" s="85"/>
      <c r="F2940" s="78"/>
      <c r="G2940" s="80"/>
      <c r="H2940" s="12">
        <v>30</v>
      </c>
      <c r="I2940" s="1">
        <v>50</v>
      </c>
    </row>
    <row r="2941" spans="1:9" x14ac:dyDescent="0.3">
      <c r="A2941" s="74">
        <v>45855</v>
      </c>
      <c r="B2941" s="78"/>
      <c r="C2941" s="80"/>
      <c r="D2941" s="78"/>
      <c r="E2941" s="85"/>
      <c r="F2941" s="78"/>
      <c r="G2941" s="80"/>
      <c r="H2941" s="12">
        <v>30</v>
      </c>
      <c r="I2941" s="1">
        <v>50</v>
      </c>
    </row>
    <row r="2942" spans="1:9" x14ac:dyDescent="0.3">
      <c r="A2942" s="74">
        <v>45856</v>
      </c>
      <c r="B2942" s="78"/>
      <c r="C2942" s="80"/>
      <c r="D2942" s="78"/>
      <c r="E2942" s="85"/>
      <c r="F2942" s="78"/>
      <c r="G2942" s="80"/>
      <c r="H2942" s="12">
        <v>30</v>
      </c>
      <c r="I2942" s="1">
        <v>50</v>
      </c>
    </row>
    <row r="2943" spans="1:9" x14ac:dyDescent="0.3">
      <c r="A2943" s="74">
        <v>45857</v>
      </c>
      <c r="B2943" s="78"/>
      <c r="C2943" s="80"/>
      <c r="D2943" s="78"/>
      <c r="E2943" s="85"/>
      <c r="F2943" s="78"/>
      <c r="G2943" s="80"/>
      <c r="H2943" s="12">
        <v>30</v>
      </c>
      <c r="I2943" s="1">
        <v>50</v>
      </c>
    </row>
    <row r="2944" spans="1:9" x14ac:dyDescent="0.3">
      <c r="A2944" s="74">
        <v>45858</v>
      </c>
      <c r="B2944" s="78"/>
      <c r="C2944" s="80"/>
      <c r="D2944" s="78"/>
      <c r="E2944" s="85"/>
      <c r="F2944" s="78"/>
      <c r="G2944" s="80"/>
      <c r="H2944" s="12">
        <v>30</v>
      </c>
      <c r="I2944" s="1">
        <v>50</v>
      </c>
    </row>
    <row r="2945" spans="1:9" x14ac:dyDescent="0.3">
      <c r="A2945" s="74">
        <v>45859</v>
      </c>
      <c r="B2945" s="78"/>
      <c r="C2945" s="80"/>
      <c r="D2945" s="78"/>
      <c r="E2945" s="85"/>
      <c r="F2945" s="78"/>
      <c r="G2945" s="80"/>
      <c r="H2945" s="12">
        <v>30</v>
      </c>
      <c r="I2945" s="1">
        <v>50</v>
      </c>
    </row>
    <row r="2946" spans="1:9" x14ac:dyDescent="0.3">
      <c r="A2946" s="74">
        <v>45860</v>
      </c>
      <c r="B2946" s="78"/>
      <c r="C2946" s="80"/>
      <c r="D2946" s="78"/>
      <c r="E2946" s="85"/>
      <c r="F2946" s="78"/>
      <c r="G2946" s="80"/>
      <c r="H2946" s="12">
        <v>30</v>
      </c>
      <c r="I2946" s="1">
        <v>50</v>
      </c>
    </row>
    <row r="2947" spans="1:9" x14ac:dyDescent="0.3">
      <c r="A2947" s="74">
        <v>45861</v>
      </c>
      <c r="B2947" s="78"/>
      <c r="C2947" s="80"/>
      <c r="D2947" s="78"/>
      <c r="E2947" s="85"/>
      <c r="F2947" s="78"/>
      <c r="G2947" s="80"/>
      <c r="H2947" s="12">
        <v>30</v>
      </c>
      <c r="I2947" s="1">
        <v>50</v>
      </c>
    </row>
    <row r="2948" spans="1:9" x14ac:dyDescent="0.3">
      <c r="A2948" s="74">
        <v>45862</v>
      </c>
      <c r="B2948" s="78"/>
      <c r="C2948" s="80"/>
      <c r="D2948" s="78"/>
      <c r="E2948" s="85"/>
      <c r="F2948" s="78"/>
      <c r="G2948" s="80"/>
      <c r="H2948" s="12">
        <v>30</v>
      </c>
      <c r="I2948" s="1">
        <v>50</v>
      </c>
    </row>
    <row r="2949" spans="1:9" x14ac:dyDescent="0.3">
      <c r="A2949" s="74">
        <v>45863</v>
      </c>
      <c r="B2949" s="78"/>
      <c r="C2949" s="80"/>
      <c r="D2949" s="78"/>
      <c r="E2949" s="85"/>
      <c r="F2949" s="78"/>
      <c r="G2949" s="80"/>
      <c r="H2949" s="12">
        <v>30</v>
      </c>
      <c r="I2949" s="1">
        <v>50</v>
      </c>
    </row>
    <row r="2950" spans="1:9" x14ac:dyDescent="0.3">
      <c r="A2950" s="74">
        <v>45864</v>
      </c>
      <c r="B2950" s="78"/>
      <c r="C2950" s="80"/>
      <c r="D2950" s="78"/>
      <c r="E2950" s="85"/>
      <c r="F2950" s="78"/>
      <c r="G2950" s="80"/>
      <c r="H2950" s="12">
        <v>30</v>
      </c>
      <c r="I2950" s="1">
        <v>50</v>
      </c>
    </row>
    <row r="2951" spans="1:9" x14ac:dyDescent="0.3">
      <c r="A2951" s="74">
        <v>45865</v>
      </c>
      <c r="B2951" s="78"/>
      <c r="C2951" s="80"/>
      <c r="D2951" s="78"/>
      <c r="E2951" s="85"/>
      <c r="F2951" s="78"/>
      <c r="G2951" s="80"/>
      <c r="H2951" s="12">
        <v>30</v>
      </c>
      <c r="I2951" s="1">
        <v>50</v>
      </c>
    </row>
    <row r="2952" spans="1:9" x14ac:dyDescent="0.3">
      <c r="A2952" s="74">
        <v>45866</v>
      </c>
      <c r="B2952" s="78"/>
      <c r="C2952" s="80"/>
      <c r="D2952" s="78"/>
      <c r="E2952" s="85"/>
      <c r="F2952" s="78"/>
      <c r="G2952" s="80"/>
      <c r="H2952" s="12">
        <v>30</v>
      </c>
      <c r="I2952" s="1">
        <v>50</v>
      </c>
    </row>
    <row r="2953" spans="1:9" x14ac:dyDescent="0.3">
      <c r="A2953" s="74">
        <v>45867</v>
      </c>
      <c r="B2953" s="78"/>
      <c r="C2953" s="80"/>
      <c r="D2953" s="78"/>
      <c r="E2953" s="85"/>
      <c r="F2953" s="78"/>
      <c r="G2953" s="80"/>
      <c r="H2953" s="12">
        <v>30</v>
      </c>
      <c r="I2953" s="1">
        <v>50</v>
      </c>
    </row>
    <row r="2954" spans="1:9" x14ac:dyDescent="0.3">
      <c r="A2954" s="74">
        <v>45868</v>
      </c>
      <c r="B2954" s="78"/>
      <c r="C2954" s="80"/>
      <c r="D2954" s="78"/>
      <c r="E2954" s="85"/>
      <c r="F2954" s="78"/>
      <c r="G2954" s="80"/>
      <c r="H2954" s="12">
        <v>30</v>
      </c>
      <c r="I2954" s="1">
        <v>50</v>
      </c>
    </row>
    <row r="2955" spans="1:9" x14ac:dyDescent="0.3">
      <c r="A2955" s="74">
        <v>45869</v>
      </c>
      <c r="B2955" s="78"/>
      <c r="C2955" s="80"/>
      <c r="D2955" s="78"/>
      <c r="E2955" s="85"/>
      <c r="F2955" s="78"/>
      <c r="G2955" s="80"/>
      <c r="H2955" s="12">
        <v>30</v>
      </c>
      <c r="I2955" s="1">
        <v>50</v>
      </c>
    </row>
    <row r="2956" spans="1:9" x14ac:dyDescent="0.3">
      <c r="A2956" s="74">
        <v>45870</v>
      </c>
      <c r="B2956" s="78"/>
      <c r="C2956" s="80"/>
      <c r="D2956" s="78"/>
      <c r="E2956" s="85"/>
      <c r="F2956" s="78"/>
      <c r="G2956" s="80"/>
      <c r="H2956" s="12">
        <v>30</v>
      </c>
      <c r="I2956" s="1">
        <v>50</v>
      </c>
    </row>
    <row r="2957" spans="1:9" x14ac:dyDescent="0.3">
      <c r="A2957" s="74">
        <v>45871</v>
      </c>
      <c r="B2957" s="78"/>
      <c r="C2957" s="80"/>
      <c r="D2957" s="78"/>
      <c r="E2957" s="85"/>
      <c r="F2957" s="78"/>
      <c r="G2957" s="80"/>
      <c r="H2957" s="12">
        <v>30</v>
      </c>
      <c r="I2957" s="1">
        <v>50</v>
      </c>
    </row>
    <row r="2958" spans="1:9" x14ac:dyDescent="0.3">
      <c r="A2958" s="74">
        <v>45872</v>
      </c>
      <c r="B2958" s="78"/>
      <c r="C2958" s="80"/>
      <c r="D2958" s="78"/>
      <c r="E2958" s="85"/>
      <c r="F2958" s="78"/>
      <c r="G2958" s="80"/>
      <c r="H2958" s="12">
        <v>30</v>
      </c>
      <c r="I2958" s="1">
        <v>50</v>
      </c>
    </row>
    <row r="2959" spans="1:9" x14ac:dyDescent="0.3">
      <c r="A2959" s="74">
        <v>45873</v>
      </c>
      <c r="B2959" s="78"/>
      <c r="C2959" s="80"/>
      <c r="D2959" s="78"/>
      <c r="E2959" s="85"/>
      <c r="F2959" s="78"/>
      <c r="G2959" s="80"/>
      <c r="H2959" s="12">
        <v>30</v>
      </c>
      <c r="I2959" s="1">
        <v>50</v>
      </c>
    </row>
    <row r="2960" spans="1:9" x14ac:dyDescent="0.3">
      <c r="A2960" s="74">
        <v>45874</v>
      </c>
      <c r="B2960" s="78"/>
      <c r="C2960" s="80"/>
      <c r="D2960" s="78"/>
      <c r="E2960" s="85"/>
      <c r="F2960" s="78"/>
      <c r="G2960" s="80"/>
      <c r="H2960" s="12">
        <v>30</v>
      </c>
      <c r="I2960" s="1">
        <v>50</v>
      </c>
    </row>
    <row r="2961" spans="1:9" x14ac:dyDescent="0.3">
      <c r="A2961" s="74">
        <v>45875</v>
      </c>
      <c r="B2961" s="78"/>
      <c r="C2961" s="80"/>
      <c r="D2961" s="78"/>
      <c r="E2961" s="85"/>
      <c r="F2961" s="78"/>
      <c r="G2961" s="80"/>
      <c r="H2961" s="12">
        <v>30</v>
      </c>
      <c r="I2961" s="1">
        <v>50</v>
      </c>
    </row>
    <row r="2962" spans="1:9" x14ac:dyDescent="0.3">
      <c r="A2962" s="74">
        <v>45876</v>
      </c>
      <c r="B2962" s="78"/>
      <c r="C2962" s="80"/>
      <c r="D2962" s="78"/>
      <c r="E2962" s="85"/>
      <c r="F2962" s="78"/>
      <c r="G2962" s="80"/>
      <c r="H2962" s="12">
        <v>30</v>
      </c>
      <c r="I2962" s="1">
        <v>50</v>
      </c>
    </row>
    <row r="2963" spans="1:9" x14ac:dyDescent="0.3">
      <c r="A2963" s="74">
        <v>45877</v>
      </c>
      <c r="B2963" s="78"/>
      <c r="C2963" s="80"/>
      <c r="D2963" s="78"/>
      <c r="E2963" s="85"/>
      <c r="F2963" s="78"/>
      <c r="G2963" s="80"/>
      <c r="H2963" s="12">
        <v>30</v>
      </c>
      <c r="I2963" s="1">
        <v>50</v>
      </c>
    </row>
    <row r="2964" spans="1:9" x14ac:dyDescent="0.3">
      <c r="A2964" s="74">
        <v>45878</v>
      </c>
      <c r="B2964" s="78"/>
      <c r="C2964" s="80"/>
      <c r="D2964" s="78"/>
      <c r="E2964" s="85"/>
      <c r="F2964" s="78"/>
      <c r="G2964" s="80"/>
      <c r="H2964" s="12">
        <v>30</v>
      </c>
      <c r="I2964" s="1">
        <v>50</v>
      </c>
    </row>
    <row r="2965" spans="1:9" x14ac:dyDescent="0.3">
      <c r="A2965" s="74">
        <v>45879</v>
      </c>
      <c r="B2965" s="78"/>
      <c r="C2965" s="80"/>
      <c r="D2965" s="78"/>
      <c r="E2965" s="85"/>
      <c r="F2965" s="78"/>
      <c r="G2965" s="80"/>
      <c r="H2965" s="12">
        <v>30</v>
      </c>
      <c r="I2965" s="1">
        <v>50</v>
      </c>
    </row>
    <row r="2966" spans="1:9" x14ac:dyDescent="0.3">
      <c r="A2966" s="74">
        <v>45880</v>
      </c>
      <c r="B2966" s="78"/>
      <c r="C2966" s="80"/>
      <c r="D2966" s="78"/>
      <c r="E2966" s="85"/>
      <c r="F2966" s="78"/>
      <c r="G2966" s="80"/>
      <c r="H2966" s="12">
        <v>30</v>
      </c>
      <c r="I2966" s="1">
        <v>50</v>
      </c>
    </row>
    <row r="2967" spans="1:9" x14ac:dyDescent="0.3">
      <c r="A2967" s="74">
        <v>45881</v>
      </c>
      <c r="B2967" s="78"/>
      <c r="C2967" s="80"/>
      <c r="D2967" s="78"/>
      <c r="E2967" s="85"/>
      <c r="F2967" s="78"/>
      <c r="G2967" s="80"/>
      <c r="H2967" s="12">
        <v>30</v>
      </c>
      <c r="I2967" s="1">
        <v>50</v>
      </c>
    </row>
    <row r="2968" spans="1:9" x14ac:dyDescent="0.3">
      <c r="A2968" s="74">
        <v>45882</v>
      </c>
      <c r="B2968" s="78"/>
      <c r="C2968" s="80"/>
      <c r="D2968" s="78"/>
      <c r="E2968" s="85"/>
      <c r="F2968" s="78"/>
      <c r="G2968" s="80"/>
      <c r="H2968" s="12">
        <v>30</v>
      </c>
      <c r="I2968" s="1">
        <v>50</v>
      </c>
    </row>
    <row r="2969" spans="1:9" x14ac:dyDescent="0.3">
      <c r="A2969" s="74">
        <v>45883</v>
      </c>
      <c r="B2969" s="78"/>
      <c r="C2969" s="80"/>
      <c r="D2969" s="78"/>
      <c r="E2969" s="85"/>
      <c r="F2969" s="78"/>
      <c r="G2969" s="80"/>
      <c r="H2969" s="12">
        <v>30</v>
      </c>
      <c r="I2969" s="1">
        <v>50</v>
      </c>
    </row>
    <row r="2970" spans="1:9" x14ac:dyDescent="0.3">
      <c r="A2970" s="74">
        <v>45884</v>
      </c>
      <c r="B2970" s="78"/>
      <c r="C2970" s="80"/>
      <c r="D2970" s="78"/>
      <c r="E2970" s="85"/>
      <c r="F2970" s="78"/>
      <c r="G2970" s="80"/>
      <c r="H2970" s="12">
        <v>30</v>
      </c>
      <c r="I2970" s="1">
        <v>50</v>
      </c>
    </row>
    <row r="2971" spans="1:9" x14ac:dyDescent="0.3">
      <c r="A2971" s="74">
        <v>45885</v>
      </c>
      <c r="B2971" s="78"/>
      <c r="C2971" s="80"/>
      <c r="D2971" s="78"/>
      <c r="E2971" s="85"/>
      <c r="F2971" s="78"/>
      <c r="G2971" s="80"/>
      <c r="H2971" s="12">
        <v>30</v>
      </c>
      <c r="I2971" s="1">
        <v>50</v>
      </c>
    </row>
    <row r="2972" spans="1:9" x14ac:dyDescent="0.3">
      <c r="A2972" s="74">
        <v>45886</v>
      </c>
      <c r="B2972" s="78"/>
      <c r="C2972" s="80"/>
      <c r="D2972" s="78"/>
      <c r="E2972" s="85"/>
      <c r="F2972" s="78"/>
      <c r="G2972" s="80"/>
      <c r="H2972" s="12">
        <v>30</v>
      </c>
      <c r="I2972" s="1">
        <v>50</v>
      </c>
    </row>
    <row r="2973" spans="1:9" x14ac:dyDescent="0.3">
      <c r="A2973" s="74">
        <v>45887</v>
      </c>
      <c r="B2973" s="78"/>
      <c r="C2973" s="80"/>
      <c r="D2973" s="78"/>
      <c r="E2973" s="85"/>
      <c r="F2973" s="78"/>
      <c r="G2973" s="80"/>
      <c r="H2973" s="12">
        <v>30</v>
      </c>
      <c r="I2973" s="1">
        <v>50</v>
      </c>
    </row>
    <row r="2974" spans="1:9" x14ac:dyDescent="0.3">
      <c r="A2974" s="74">
        <v>45888</v>
      </c>
      <c r="B2974" s="78"/>
      <c r="C2974" s="80"/>
      <c r="D2974" s="78"/>
      <c r="E2974" s="85"/>
      <c r="F2974" s="78"/>
      <c r="G2974" s="80"/>
      <c r="H2974" s="12">
        <v>30</v>
      </c>
      <c r="I2974" s="1">
        <v>50</v>
      </c>
    </row>
    <row r="2975" spans="1:9" x14ac:dyDescent="0.3">
      <c r="A2975" s="74">
        <v>45889</v>
      </c>
      <c r="B2975" s="78"/>
      <c r="C2975" s="80"/>
      <c r="D2975" s="78"/>
      <c r="E2975" s="85"/>
      <c r="F2975" s="78"/>
      <c r="G2975" s="80"/>
      <c r="H2975" s="12">
        <v>30</v>
      </c>
      <c r="I2975" s="1">
        <v>50</v>
      </c>
    </row>
    <row r="2976" spans="1:9" x14ac:dyDescent="0.3">
      <c r="A2976" s="74">
        <v>45890</v>
      </c>
      <c r="B2976" s="78"/>
      <c r="C2976" s="80"/>
      <c r="D2976" s="78"/>
      <c r="E2976" s="85"/>
      <c r="F2976" s="78"/>
      <c r="G2976" s="80"/>
      <c r="H2976" s="12">
        <v>30</v>
      </c>
      <c r="I2976" s="1">
        <v>50</v>
      </c>
    </row>
    <row r="2977" spans="1:9" x14ac:dyDescent="0.3">
      <c r="A2977" s="74">
        <v>45891</v>
      </c>
      <c r="B2977" s="78"/>
      <c r="C2977" s="80"/>
      <c r="D2977" s="78"/>
      <c r="E2977" s="85"/>
      <c r="F2977" s="78"/>
      <c r="G2977" s="80"/>
      <c r="H2977" s="12">
        <v>30</v>
      </c>
      <c r="I2977" s="1">
        <v>50</v>
      </c>
    </row>
    <row r="2978" spans="1:9" x14ac:dyDescent="0.3">
      <c r="A2978" s="74">
        <v>45892</v>
      </c>
      <c r="B2978" s="78"/>
      <c r="C2978" s="80"/>
      <c r="D2978" s="78"/>
      <c r="E2978" s="85"/>
      <c r="F2978" s="78"/>
      <c r="G2978" s="80"/>
      <c r="H2978" s="12">
        <v>30</v>
      </c>
      <c r="I2978" s="1">
        <v>50</v>
      </c>
    </row>
    <row r="2979" spans="1:9" x14ac:dyDescent="0.3">
      <c r="A2979" s="74">
        <v>45893</v>
      </c>
      <c r="B2979" s="78"/>
      <c r="C2979" s="80"/>
      <c r="D2979" s="78"/>
      <c r="E2979" s="85"/>
      <c r="F2979" s="78"/>
      <c r="G2979" s="80"/>
      <c r="H2979" s="12">
        <v>30</v>
      </c>
      <c r="I2979" s="1">
        <v>50</v>
      </c>
    </row>
    <row r="2980" spans="1:9" x14ac:dyDescent="0.3">
      <c r="A2980" s="74">
        <v>45894</v>
      </c>
      <c r="B2980" s="78"/>
      <c r="C2980" s="80"/>
      <c r="D2980" s="78"/>
      <c r="E2980" s="85"/>
      <c r="F2980" s="78"/>
      <c r="G2980" s="80"/>
      <c r="H2980" s="12">
        <v>30</v>
      </c>
      <c r="I2980" s="1">
        <v>50</v>
      </c>
    </row>
    <row r="2981" spans="1:9" x14ac:dyDescent="0.3">
      <c r="A2981" s="74">
        <v>45895</v>
      </c>
      <c r="B2981" s="78"/>
      <c r="C2981" s="80"/>
      <c r="D2981" s="78"/>
      <c r="E2981" s="85"/>
      <c r="F2981" s="78"/>
      <c r="G2981" s="80"/>
      <c r="H2981" s="12">
        <v>30</v>
      </c>
      <c r="I2981" s="1">
        <v>50</v>
      </c>
    </row>
    <row r="2982" spans="1:9" x14ac:dyDescent="0.3">
      <c r="A2982" s="74">
        <v>45896</v>
      </c>
      <c r="B2982" s="78"/>
      <c r="C2982" s="80"/>
      <c r="D2982" s="78"/>
      <c r="E2982" s="85"/>
      <c r="F2982" s="78"/>
      <c r="G2982" s="80"/>
      <c r="H2982" s="12">
        <v>30</v>
      </c>
      <c r="I2982" s="1">
        <v>50</v>
      </c>
    </row>
    <row r="2983" spans="1:9" x14ac:dyDescent="0.3">
      <c r="A2983" s="74">
        <v>45897</v>
      </c>
      <c r="B2983" s="78"/>
      <c r="C2983" s="80"/>
      <c r="D2983" s="78"/>
      <c r="E2983" s="85"/>
      <c r="F2983" s="78"/>
      <c r="G2983" s="80"/>
      <c r="H2983" s="12">
        <v>30</v>
      </c>
      <c r="I2983" s="1">
        <v>50</v>
      </c>
    </row>
    <row r="2984" spans="1:9" x14ac:dyDescent="0.3">
      <c r="A2984" s="74">
        <v>45898</v>
      </c>
      <c r="B2984" s="78"/>
      <c r="C2984" s="80"/>
      <c r="D2984" s="78"/>
      <c r="E2984" s="85"/>
      <c r="F2984" s="78"/>
      <c r="G2984" s="80"/>
      <c r="H2984" s="12">
        <v>30</v>
      </c>
      <c r="I2984" s="1">
        <v>50</v>
      </c>
    </row>
    <row r="2985" spans="1:9" x14ac:dyDescent="0.3">
      <c r="A2985" s="74">
        <v>45899</v>
      </c>
      <c r="B2985" s="78"/>
      <c r="C2985" s="80"/>
      <c r="D2985" s="78"/>
      <c r="E2985" s="85"/>
      <c r="F2985" s="78"/>
      <c r="G2985" s="80"/>
      <c r="H2985" s="12">
        <v>30</v>
      </c>
      <c r="I2985" s="1">
        <v>50</v>
      </c>
    </row>
    <row r="2986" spans="1:9" x14ac:dyDescent="0.3">
      <c r="A2986" s="74">
        <v>45900</v>
      </c>
      <c r="B2986" s="78"/>
      <c r="C2986" s="80"/>
      <c r="D2986" s="78"/>
      <c r="E2986" s="85"/>
      <c r="F2986" s="78"/>
      <c r="G2986" s="80"/>
      <c r="H2986" s="12">
        <v>30</v>
      </c>
      <c r="I2986" s="1">
        <v>50</v>
      </c>
    </row>
    <row r="2987" spans="1:9" x14ac:dyDescent="0.3">
      <c r="A2987" s="74">
        <v>45901</v>
      </c>
      <c r="B2987" s="78"/>
      <c r="C2987" s="80"/>
      <c r="D2987" s="78"/>
      <c r="E2987" s="85"/>
      <c r="F2987" s="78"/>
      <c r="G2987" s="80"/>
      <c r="H2987" s="12">
        <v>30</v>
      </c>
      <c r="I2987" s="1">
        <v>50</v>
      </c>
    </row>
    <row r="2988" spans="1:9" x14ac:dyDescent="0.3">
      <c r="A2988" s="74">
        <v>45902</v>
      </c>
      <c r="B2988" s="78"/>
      <c r="C2988" s="80"/>
      <c r="D2988" s="78"/>
      <c r="E2988" s="85"/>
      <c r="F2988" s="78"/>
      <c r="G2988" s="80"/>
      <c r="H2988" s="12">
        <v>30</v>
      </c>
      <c r="I2988" s="1">
        <v>50</v>
      </c>
    </row>
    <row r="2989" spans="1:9" x14ac:dyDescent="0.3">
      <c r="A2989" s="74">
        <v>45903</v>
      </c>
      <c r="B2989" s="78"/>
      <c r="C2989" s="80"/>
      <c r="D2989" s="78"/>
      <c r="E2989" s="85"/>
      <c r="F2989" s="78"/>
      <c r="G2989" s="80"/>
      <c r="H2989" s="12">
        <v>30</v>
      </c>
      <c r="I2989" s="1">
        <v>50</v>
      </c>
    </row>
    <row r="2990" spans="1:9" x14ac:dyDescent="0.3">
      <c r="A2990" s="74">
        <v>45904</v>
      </c>
      <c r="B2990" s="78"/>
      <c r="C2990" s="80"/>
      <c r="D2990" s="78"/>
      <c r="E2990" s="85"/>
      <c r="F2990" s="78"/>
      <c r="G2990" s="80"/>
      <c r="H2990" s="12">
        <v>30</v>
      </c>
      <c r="I2990" s="1">
        <v>50</v>
      </c>
    </row>
    <row r="2991" spans="1:9" x14ac:dyDescent="0.3">
      <c r="A2991" s="74">
        <v>45905</v>
      </c>
      <c r="B2991" s="78"/>
      <c r="C2991" s="80"/>
      <c r="D2991" s="78"/>
      <c r="E2991" s="85"/>
      <c r="F2991" s="78"/>
      <c r="G2991" s="80"/>
      <c r="H2991" s="12">
        <v>30</v>
      </c>
      <c r="I2991" s="1">
        <v>50</v>
      </c>
    </row>
    <row r="2992" spans="1:9" x14ac:dyDescent="0.3">
      <c r="A2992" s="74">
        <v>45906</v>
      </c>
      <c r="B2992" s="78"/>
      <c r="C2992" s="80"/>
      <c r="D2992" s="78"/>
      <c r="E2992" s="85"/>
      <c r="F2992" s="78"/>
      <c r="G2992" s="80"/>
      <c r="H2992" s="12">
        <v>30</v>
      </c>
      <c r="I2992" s="1">
        <v>50</v>
      </c>
    </row>
    <row r="2993" spans="1:9" x14ac:dyDescent="0.3">
      <c r="A2993" s="74">
        <v>45907</v>
      </c>
      <c r="B2993" s="78"/>
      <c r="C2993" s="80"/>
      <c r="D2993" s="78"/>
      <c r="E2993" s="85"/>
      <c r="F2993" s="78"/>
      <c r="G2993" s="80"/>
      <c r="H2993" s="12">
        <v>30</v>
      </c>
      <c r="I2993" s="1">
        <v>50</v>
      </c>
    </row>
    <row r="2994" spans="1:9" x14ac:dyDescent="0.3">
      <c r="A2994" s="74">
        <v>45908</v>
      </c>
      <c r="B2994" s="78"/>
      <c r="C2994" s="80"/>
      <c r="D2994" s="78"/>
      <c r="E2994" s="85"/>
      <c r="F2994" s="78"/>
      <c r="G2994" s="80"/>
      <c r="H2994" s="12">
        <v>30</v>
      </c>
      <c r="I2994" s="1">
        <v>50</v>
      </c>
    </row>
    <row r="2995" spans="1:9" x14ac:dyDescent="0.3">
      <c r="A2995" s="74">
        <v>45909</v>
      </c>
      <c r="B2995" s="78"/>
      <c r="C2995" s="80"/>
      <c r="D2995" s="78"/>
      <c r="E2995" s="85"/>
      <c r="F2995" s="78"/>
      <c r="G2995" s="80"/>
      <c r="H2995" s="12">
        <v>30</v>
      </c>
      <c r="I2995" s="1">
        <v>50</v>
      </c>
    </row>
    <row r="2996" spans="1:9" x14ac:dyDescent="0.3">
      <c r="A2996" s="74">
        <v>45910</v>
      </c>
      <c r="B2996" s="78"/>
      <c r="C2996" s="80"/>
      <c r="D2996" s="78"/>
      <c r="E2996" s="85"/>
      <c r="F2996" s="78"/>
      <c r="G2996" s="80"/>
      <c r="H2996" s="12">
        <v>30</v>
      </c>
      <c r="I2996" s="1">
        <v>50</v>
      </c>
    </row>
    <row r="2997" spans="1:9" x14ac:dyDescent="0.3">
      <c r="A2997" s="74">
        <v>45911</v>
      </c>
      <c r="B2997" s="78"/>
      <c r="C2997" s="80"/>
      <c r="D2997" s="78"/>
      <c r="E2997" s="85"/>
      <c r="F2997" s="78"/>
      <c r="G2997" s="80"/>
      <c r="H2997" s="12">
        <v>30</v>
      </c>
      <c r="I2997" s="1">
        <v>50</v>
      </c>
    </row>
    <row r="2998" spans="1:9" x14ac:dyDescent="0.3">
      <c r="A2998" s="74">
        <v>45912</v>
      </c>
      <c r="B2998" s="78"/>
      <c r="C2998" s="80"/>
      <c r="D2998" s="78"/>
      <c r="E2998" s="85"/>
      <c r="F2998" s="78"/>
      <c r="G2998" s="80"/>
      <c r="H2998" s="12">
        <v>30</v>
      </c>
      <c r="I2998" s="1">
        <v>50</v>
      </c>
    </row>
    <row r="2999" spans="1:9" x14ac:dyDescent="0.3">
      <c r="A2999" s="74">
        <v>45913</v>
      </c>
      <c r="B2999" s="78"/>
      <c r="C2999" s="80"/>
      <c r="D2999" s="78"/>
      <c r="E2999" s="85"/>
      <c r="F2999" s="78"/>
      <c r="G2999" s="80"/>
      <c r="H2999" s="12">
        <v>30</v>
      </c>
      <c r="I2999" s="1">
        <v>50</v>
      </c>
    </row>
    <row r="3000" spans="1:9" x14ac:dyDescent="0.3">
      <c r="A3000" s="74">
        <v>45914</v>
      </c>
      <c r="B3000" s="78"/>
      <c r="C3000" s="80"/>
      <c r="D3000" s="78"/>
      <c r="E3000" s="85"/>
      <c r="F3000" s="78"/>
      <c r="G3000" s="80"/>
      <c r="H3000" s="12">
        <v>30</v>
      </c>
      <c r="I3000" s="1">
        <v>50</v>
      </c>
    </row>
    <row r="3001" spans="1:9" x14ac:dyDescent="0.3">
      <c r="A3001" s="74">
        <v>45915</v>
      </c>
      <c r="B3001" s="78"/>
      <c r="C3001" s="80"/>
      <c r="D3001" s="78"/>
      <c r="E3001" s="85"/>
      <c r="F3001" s="78"/>
      <c r="G3001" s="80"/>
      <c r="H3001" s="12">
        <v>30</v>
      </c>
      <c r="I3001" s="1">
        <v>50</v>
      </c>
    </row>
    <row r="3002" spans="1:9" x14ac:dyDescent="0.3">
      <c r="A3002" s="74">
        <v>45916</v>
      </c>
      <c r="B3002" s="78"/>
      <c r="C3002" s="80"/>
      <c r="D3002" s="78"/>
      <c r="E3002" s="85"/>
      <c r="F3002" s="78"/>
      <c r="G3002" s="80"/>
      <c r="H3002" s="12">
        <v>30</v>
      </c>
      <c r="I3002" s="1">
        <v>50</v>
      </c>
    </row>
    <row r="3003" spans="1:9" x14ac:dyDescent="0.3">
      <c r="A3003" s="74">
        <v>45917</v>
      </c>
      <c r="B3003" s="78"/>
      <c r="C3003" s="80"/>
      <c r="D3003" s="78"/>
      <c r="E3003" s="85"/>
      <c r="F3003" s="78"/>
      <c r="G3003" s="80"/>
      <c r="H3003" s="12">
        <v>30</v>
      </c>
      <c r="I3003" s="1">
        <v>50</v>
      </c>
    </row>
    <row r="3004" spans="1:9" x14ac:dyDescent="0.3">
      <c r="A3004" s="74">
        <v>45918</v>
      </c>
      <c r="B3004" s="78"/>
      <c r="C3004" s="80"/>
      <c r="D3004" s="78"/>
      <c r="E3004" s="85"/>
      <c r="F3004" s="78"/>
      <c r="G3004" s="80"/>
      <c r="H3004" s="12">
        <v>30</v>
      </c>
      <c r="I3004" s="1">
        <v>50</v>
      </c>
    </row>
    <row r="3005" spans="1:9" x14ac:dyDescent="0.3">
      <c r="A3005" s="74">
        <v>45919</v>
      </c>
      <c r="B3005" s="78"/>
      <c r="C3005" s="80"/>
      <c r="D3005" s="78"/>
      <c r="E3005" s="85"/>
      <c r="F3005" s="78"/>
      <c r="G3005" s="80"/>
      <c r="H3005" s="12">
        <v>30</v>
      </c>
      <c r="I3005" s="1">
        <v>50</v>
      </c>
    </row>
    <row r="3006" spans="1:9" x14ac:dyDescent="0.3">
      <c r="A3006" s="74">
        <v>45920</v>
      </c>
      <c r="B3006" s="78"/>
      <c r="C3006" s="80"/>
      <c r="D3006" s="78"/>
      <c r="E3006" s="85"/>
      <c r="F3006" s="78"/>
      <c r="G3006" s="80"/>
      <c r="H3006" s="12">
        <v>30</v>
      </c>
      <c r="I3006" s="1">
        <v>50</v>
      </c>
    </row>
    <row r="3007" spans="1:9" x14ac:dyDescent="0.3">
      <c r="A3007" s="74">
        <v>45921</v>
      </c>
      <c r="B3007" s="78"/>
      <c r="C3007" s="80"/>
      <c r="D3007" s="78"/>
      <c r="E3007" s="85"/>
      <c r="F3007" s="78"/>
      <c r="G3007" s="80"/>
      <c r="H3007" s="12">
        <v>30</v>
      </c>
      <c r="I3007" s="1">
        <v>50</v>
      </c>
    </row>
    <row r="3008" spans="1:9" x14ac:dyDescent="0.3">
      <c r="A3008" s="74">
        <v>45922</v>
      </c>
      <c r="B3008" s="78"/>
      <c r="C3008" s="80"/>
      <c r="D3008" s="78"/>
      <c r="E3008" s="85"/>
      <c r="F3008" s="78"/>
      <c r="G3008" s="80"/>
      <c r="H3008" s="12">
        <v>30</v>
      </c>
      <c r="I3008" s="1">
        <v>50</v>
      </c>
    </row>
    <row r="3009" spans="1:9" x14ac:dyDescent="0.3">
      <c r="A3009" s="74">
        <v>45923</v>
      </c>
      <c r="B3009" s="78"/>
      <c r="C3009" s="80"/>
      <c r="D3009" s="78"/>
      <c r="E3009" s="85"/>
      <c r="F3009" s="78"/>
      <c r="G3009" s="80"/>
      <c r="H3009" s="12">
        <v>30</v>
      </c>
      <c r="I3009" s="1">
        <v>50</v>
      </c>
    </row>
    <row r="3010" spans="1:9" x14ac:dyDescent="0.3">
      <c r="A3010" s="74">
        <v>45924</v>
      </c>
      <c r="B3010" s="78"/>
      <c r="C3010" s="80"/>
      <c r="D3010" s="78"/>
      <c r="E3010" s="85"/>
      <c r="F3010" s="78"/>
      <c r="G3010" s="80"/>
      <c r="H3010" s="12">
        <v>30</v>
      </c>
      <c r="I3010" s="1">
        <v>50</v>
      </c>
    </row>
    <row r="3011" spans="1:9" x14ac:dyDescent="0.3">
      <c r="A3011" s="74">
        <v>45925</v>
      </c>
      <c r="B3011" s="78"/>
      <c r="C3011" s="80"/>
      <c r="D3011" s="78"/>
      <c r="E3011" s="85"/>
      <c r="F3011" s="78"/>
      <c r="G3011" s="80"/>
      <c r="H3011" s="12">
        <v>30</v>
      </c>
      <c r="I3011" s="1">
        <v>50</v>
      </c>
    </row>
    <row r="3012" spans="1:9" x14ac:dyDescent="0.3">
      <c r="A3012" s="74">
        <v>45926</v>
      </c>
      <c r="B3012" s="78"/>
      <c r="C3012" s="80"/>
      <c r="D3012" s="78"/>
      <c r="E3012" s="85"/>
      <c r="F3012" s="78"/>
      <c r="G3012" s="80"/>
      <c r="H3012" s="12">
        <v>30</v>
      </c>
      <c r="I3012" s="1">
        <v>50</v>
      </c>
    </row>
    <row r="3013" spans="1:9" x14ac:dyDescent="0.3">
      <c r="A3013" s="74">
        <v>45927</v>
      </c>
      <c r="B3013" s="78"/>
      <c r="C3013" s="80"/>
      <c r="D3013" s="78"/>
      <c r="E3013" s="85"/>
      <c r="F3013" s="78"/>
      <c r="G3013" s="80"/>
      <c r="H3013" s="12">
        <v>30</v>
      </c>
      <c r="I3013" s="1">
        <v>50</v>
      </c>
    </row>
    <row r="3014" spans="1:9" x14ac:dyDescent="0.3">
      <c r="A3014" s="74">
        <v>45928</v>
      </c>
      <c r="B3014" s="78"/>
      <c r="C3014" s="80"/>
      <c r="D3014" s="78"/>
      <c r="E3014" s="85"/>
      <c r="F3014" s="78"/>
      <c r="G3014" s="80"/>
      <c r="H3014" s="12">
        <v>30</v>
      </c>
      <c r="I3014" s="1">
        <v>50</v>
      </c>
    </row>
    <row r="3015" spans="1:9" x14ac:dyDescent="0.3">
      <c r="A3015" s="74">
        <v>45929</v>
      </c>
      <c r="B3015" s="78"/>
      <c r="C3015" s="80"/>
      <c r="D3015" s="78"/>
      <c r="E3015" s="85"/>
      <c r="F3015" s="78"/>
      <c r="G3015" s="80"/>
      <c r="H3015" s="12">
        <v>30</v>
      </c>
      <c r="I3015" s="1">
        <v>50</v>
      </c>
    </row>
    <row r="3016" spans="1:9" x14ac:dyDescent="0.3">
      <c r="A3016" s="74">
        <v>45930</v>
      </c>
      <c r="B3016" s="78"/>
      <c r="C3016" s="80"/>
      <c r="D3016" s="78"/>
      <c r="E3016" s="85"/>
      <c r="F3016" s="78"/>
      <c r="G3016" s="80"/>
      <c r="H3016" s="12">
        <v>30</v>
      </c>
      <c r="I3016" s="1">
        <v>50</v>
      </c>
    </row>
    <row r="3017" spans="1:9" x14ac:dyDescent="0.3">
      <c r="A3017" s="74">
        <v>45931</v>
      </c>
      <c r="B3017" s="78"/>
      <c r="C3017" s="80"/>
      <c r="D3017" s="78"/>
      <c r="E3017" s="85"/>
      <c r="F3017" s="78"/>
      <c r="G3017" s="80"/>
      <c r="H3017" s="12">
        <v>30</v>
      </c>
      <c r="I3017" s="1">
        <v>50</v>
      </c>
    </row>
    <row r="3018" spans="1:9" x14ac:dyDescent="0.3">
      <c r="A3018" s="74">
        <v>45932</v>
      </c>
      <c r="B3018" s="78"/>
      <c r="C3018" s="80"/>
      <c r="D3018" s="78"/>
      <c r="E3018" s="85"/>
      <c r="F3018" s="78"/>
      <c r="G3018" s="80"/>
      <c r="H3018" s="12">
        <v>30</v>
      </c>
      <c r="I3018" s="1">
        <v>50</v>
      </c>
    </row>
    <row r="3019" spans="1:9" x14ac:dyDescent="0.3">
      <c r="A3019" s="74">
        <v>45933</v>
      </c>
      <c r="B3019" s="78"/>
      <c r="C3019" s="80"/>
      <c r="D3019" s="78"/>
      <c r="E3019" s="85"/>
      <c r="F3019" s="78"/>
      <c r="G3019" s="80"/>
      <c r="H3019" s="12">
        <v>30</v>
      </c>
      <c r="I3019" s="1">
        <v>50</v>
      </c>
    </row>
    <row r="3020" spans="1:9" x14ac:dyDescent="0.3">
      <c r="A3020" s="74">
        <v>45934</v>
      </c>
      <c r="B3020" s="78"/>
      <c r="C3020" s="80"/>
      <c r="D3020" s="78"/>
      <c r="E3020" s="85"/>
      <c r="F3020" s="78"/>
      <c r="G3020" s="80"/>
      <c r="H3020" s="12">
        <v>30</v>
      </c>
      <c r="I3020" s="1">
        <v>50</v>
      </c>
    </row>
    <row r="3021" spans="1:9" x14ac:dyDescent="0.3">
      <c r="A3021" s="74">
        <v>45935</v>
      </c>
      <c r="B3021" s="78"/>
      <c r="C3021" s="80"/>
      <c r="D3021" s="78"/>
      <c r="E3021" s="85"/>
      <c r="F3021" s="78"/>
      <c r="G3021" s="80"/>
      <c r="H3021" s="12">
        <v>30</v>
      </c>
      <c r="I3021" s="1">
        <v>50</v>
      </c>
    </row>
    <row r="3022" spans="1:9" x14ac:dyDescent="0.3">
      <c r="A3022" s="74">
        <v>45936</v>
      </c>
      <c r="B3022" s="78"/>
      <c r="C3022" s="80"/>
      <c r="D3022" s="78"/>
      <c r="E3022" s="85"/>
      <c r="F3022" s="78"/>
      <c r="G3022" s="80"/>
      <c r="H3022" s="12">
        <v>30</v>
      </c>
      <c r="I3022" s="1">
        <v>50</v>
      </c>
    </row>
    <row r="3023" spans="1:9" x14ac:dyDescent="0.3">
      <c r="A3023" s="74">
        <v>45937</v>
      </c>
      <c r="B3023" s="78"/>
      <c r="C3023" s="80"/>
      <c r="D3023" s="78"/>
      <c r="E3023" s="85"/>
      <c r="F3023" s="78"/>
      <c r="G3023" s="80"/>
      <c r="H3023" s="12">
        <v>30</v>
      </c>
      <c r="I3023" s="1">
        <v>50</v>
      </c>
    </row>
    <row r="3024" spans="1:9" x14ac:dyDescent="0.3">
      <c r="A3024" s="74">
        <v>45938</v>
      </c>
      <c r="B3024" s="78"/>
      <c r="C3024" s="80"/>
      <c r="D3024" s="78"/>
      <c r="E3024" s="85"/>
      <c r="F3024" s="78"/>
      <c r="G3024" s="80"/>
      <c r="H3024" s="12">
        <v>30</v>
      </c>
      <c r="I3024" s="1">
        <v>50</v>
      </c>
    </row>
    <row r="3025" spans="1:9" x14ac:dyDescent="0.3">
      <c r="A3025" s="74">
        <v>45939</v>
      </c>
      <c r="B3025" s="78"/>
      <c r="C3025" s="80"/>
      <c r="D3025" s="78"/>
      <c r="E3025" s="85"/>
      <c r="F3025" s="78"/>
      <c r="G3025" s="80"/>
      <c r="H3025" s="12">
        <v>30</v>
      </c>
      <c r="I3025" s="1">
        <v>50</v>
      </c>
    </row>
    <row r="3026" spans="1:9" x14ac:dyDescent="0.3">
      <c r="A3026" s="74">
        <v>45940</v>
      </c>
      <c r="B3026" s="78"/>
      <c r="C3026" s="80"/>
      <c r="D3026" s="78"/>
      <c r="E3026" s="85"/>
      <c r="F3026" s="78"/>
      <c r="G3026" s="80"/>
      <c r="H3026" s="12">
        <v>30</v>
      </c>
      <c r="I3026" s="1">
        <v>50</v>
      </c>
    </row>
    <row r="3027" spans="1:9" x14ac:dyDescent="0.3">
      <c r="A3027" s="74">
        <v>45941</v>
      </c>
      <c r="B3027" s="78"/>
      <c r="C3027" s="80"/>
      <c r="D3027" s="78"/>
      <c r="E3027" s="85"/>
      <c r="F3027" s="78"/>
      <c r="G3027" s="80"/>
      <c r="H3027" s="12">
        <v>30</v>
      </c>
      <c r="I3027" s="1">
        <v>50</v>
      </c>
    </row>
    <row r="3028" spans="1:9" x14ac:dyDescent="0.3">
      <c r="A3028" s="74">
        <v>45942</v>
      </c>
      <c r="B3028" s="78"/>
      <c r="C3028" s="80"/>
      <c r="D3028" s="78"/>
      <c r="E3028" s="85"/>
      <c r="F3028" s="78"/>
      <c r="G3028" s="80"/>
      <c r="H3028" s="12">
        <v>30</v>
      </c>
      <c r="I3028" s="1">
        <v>50</v>
      </c>
    </row>
    <row r="3029" spans="1:9" x14ac:dyDescent="0.3">
      <c r="A3029" s="74">
        <v>45943</v>
      </c>
      <c r="B3029" s="78"/>
      <c r="C3029" s="80"/>
      <c r="D3029" s="78"/>
      <c r="E3029" s="85"/>
      <c r="F3029" s="78"/>
      <c r="G3029" s="80"/>
      <c r="H3029" s="12">
        <v>30</v>
      </c>
      <c r="I3029" s="1">
        <v>50</v>
      </c>
    </row>
    <row r="3030" spans="1:9" x14ac:dyDescent="0.3">
      <c r="A3030" s="74">
        <v>45944</v>
      </c>
      <c r="B3030" s="78"/>
      <c r="C3030" s="80"/>
      <c r="D3030" s="78"/>
      <c r="E3030" s="85"/>
      <c r="F3030" s="78"/>
      <c r="G3030" s="80"/>
      <c r="H3030" s="12">
        <v>30</v>
      </c>
      <c r="I3030" s="1">
        <v>50</v>
      </c>
    </row>
    <row r="3031" spans="1:9" x14ac:dyDescent="0.3">
      <c r="A3031" s="74">
        <v>45945</v>
      </c>
      <c r="B3031" s="78"/>
      <c r="C3031" s="80"/>
      <c r="D3031" s="78"/>
      <c r="E3031" s="85"/>
      <c r="F3031" s="78"/>
      <c r="G3031" s="80"/>
      <c r="H3031" s="12">
        <v>30</v>
      </c>
      <c r="I3031" s="1">
        <v>50</v>
      </c>
    </row>
    <row r="3032" spans="1:9" x14ac:dyDescent="0.3">
      <c r="A3032" s="74">
        <v>45946</v>
      </c>
      <c r="B3032" s="78"/>
      <c r="C3032" s="80"/>
      <c r="D3032" s="78"/>
      <c r="E3032" s="85"/>
      <c r="F3032" s="78"/>
      <c r="G3032" s="80"/>
      <c r="H3032" s="12">
        <v>30</v>
      </c>
      <c r="I3032" s="1">
        <v>50</v>
      </c>
    </row>
    <row r="3033" spans="1:9" x14ac:dyDescent="0.3">
      <c r="A3033" s="74">
        <v>45947</v>
      </c>
      <c r="B3033" s="78"/>
      <c r="C3033" s="80"/>
      <c r="D3033" s="78"/>
      <c r="E3033" s="85"/>
      <c r="F3033" s="78"/>
      <c r="G3033" s="80"/>
      <c r="H3033" s="12">
        <v>30</v>
      </c>
      <c r="I3033" s="1">
        <v>50</v>
      </c>
    </row>
    <row r="3034" spans="1:9" x14ac:dyDescent="0.3">
      <c r="A3034" s="74">
        <v>45948</v>
      </c>
      <c r="B3034" s="78"/>
      <c r="C3034" s="80"/>
      <c r="D3034" s="78"/>
      <c r="E3034" s="85"/>
      <c r="F3034" s="78"/>
      <c r="G3034" s="80"/>
      <c r="H3034" s="12">
        <v>30</v>
      </c>
      <c r="I3034" s="1">
        <v>50</v>
      </c>
    </row>
    <row r="3035" spans="1:9" x14ac:dyDescent="0.3">
      <c r="A3035" s="74">
        <v>45949</v>
      </c>
      <c r="B3035" s="78"/>
      <c r="C3035" s="80"/>
      <c r="D3035" s="78"/>
      <c r="E3035" s="85"/>
      <c r="F3035" s="78"/>
      <c r="G3035" s="80"/>
      <c r="H3035" s="12">
        <v>30</v>
      </c>
      <c r="I3035" s="1">
        <v>50</v>
      </c>
    </row>
    <row r="3036" spans="1:9" x14ac:dyDescent="0.3">
      <c r="A3036" s="74">
        <v>45950</v>
      </c>
      <c r="B3036" s="78"/>
      <c r="C3036" s="80"/>
      <c r="D3036" s="78"/>
      <c r="E3036" s="85"/>
      <c r="F3036" s="78"/>
      <c r="G3036" s="80"/>
      <c r="H3036" s="12">
        <v>30</v>
      </c>
      <c r="I3036" s="1">
        <v>50</v>
      </c>
    </row>
    <row r="3037" spans="1:9" x14ac:dyDescent="0.3">
      <c r="A3037" s="74">
        <v>45951</v>
      </c>
      <c r="B3037" s="78"/>
      <c r="C3037" s="80"/>
      <c r="D3037" s="78"/>
      <c r="E3037" s="85"/>
      <c r="F3037" s="78"/>
      <c r="G3037" s="80"/>
      <c r="H3037" s="12">
        <v>30</v>
      </c>
      <c r="I3037" s="1">
        <v>50</v>
      </c>
    </row>
    <row r="3038" spans="1:9" x14ac:dyDescent="0.3">
      <c r="A3038" s="74">
        <v>45952</v>
      </c>
      <c r="B3038" s="78"/>
      <c r="C3038" s="80"/>
      <c r="D3038" s="78"/>
      <c r="E3038" s="85"/>
      <c r="F3038" s="78"/>
      <c r="G3038" s="80"/>
      <c r="H3038" s="12">
        <v>30</v>
      </c>
      <c r="I3038" s="1">
        <v>50</v>
      </c>
    </row>
    <row r="3039" spans="1:9" x14ac:dyDescent="0.3">
      <c r="A3039" s="74">
        <v>45953</v>
      </c>
      <c r="B3039" s="78"/>
      <c r="C3039" s="80"/>
      <c r="D3039" s="78"/>
      <c r="E3039" s="85"/>
      <c r="F3039" s="78"/>
      <c r="G3039" s="80"/>
      <c r="H3039" s="12">
        <v>30</v>
      </c>
      <c r="I3039" s="1">
        <v>50</v>
      </c>
    </row>
    <row r="3040" spans="1:9" x14ac:dyDescent="0.3">
      <c r="A3040" s="74">
        <v>45954</v>
      </c>
      <c r="B3040" s="78"/>
      <c r="C3040" s="80"/>
      <c r="D3040" s="78"/>
      <c r="E3040" s="85"/>
      <c r="F3040" s="78"/>
      <c r="G3040" s="80"/>
      <c r="H3040" s="12">
        <v>30</v>
      </c>
      <c r="I3040" s="1">
        <v>50</v>
      </c>
    </row>
    <row r="3041" spans="1:9" x14ac:dyDescent="0.3">
      <c r="A3041" s="74">
        <v>45955</v>
      </c>
      <c r="B3041" s="78"/>
      <c r="C3041" s="80"/>
      <c r="D3041" s="78"/>
      <c r="E3041" s="85"/>
      <c r="F3041" s="78"/>
      <c r="G3041" s="80"/>
      <c r="H3041" s="12">
        <v>30</v>
      </c>
      <c r="I3041" s="1">
        <v>50</v>
      </c>
    </row>
    <row r="3042" spans="1:9" x14ac:dyDescent="0.3">
      <c r="A3042" s="74">
        <v>45956</v>
      </c>
      <c r="B3042" s="78"/>
      <c r="C3042" s="80"/>
      <c r="D3042" s="78"/>
      <c r="E3042" s="85"/>
      <c r="F3042" s="78"/>
      <c r="G3042" s="80"/>
      <c r="H3042" s="12">
        <v>30</v>
      </c>
      <c r="I3042" s="1">
        <v>50</v>
      </c>
    </row>
    <row r="3043" spans="1:9" x14ac:dyDescent="0.3">
      <c r="A3043" s="74">
        <v>45957</v>
      </c>
      <c r="B3043" s="78"/>
      <c r="C3043" s="80"/>
      <c r="D3043" s="78"/>
      <c r="E3043" s="85"/>
      <c r="F3043" s="78"/>
      <c r="G3043" s="80"/>
      <c r="H3043" s="12">
        <v>30</v>
      </c>
      <c r="I3043" s="1">
        <v>50</v>
      </c>
    </row>
    <row r="3044" spans="1:9" x14ac:dyDescent="0.3">
      <c r="A3044" s="74">
        <v>45958</v>
      </c>
      <c r="B3044" s="78"/>
      <c r="C3044" s="80"/>
      <c r="D3044" s="78"/>
      <c r="E3044" s="85"/>
      <c r="F3044" s="78"/>
      <c r="G3044" s="80"/>
      <c r="H3044" s="12">
        <v>30</v>
      </c>
      <c r="I3044" s="1">
        <v>50</v>
      </c>
    </row>
    <row r="3045" spans="1:9" x14ac:dyDescent="0.3">
      <c r="A3045" s="74">
        <v>45959</v>
      </c>
      <c r="B3045" s="78"/>
      <c r="C3045" s="80"/>
      <c r="D3045" s="78"/>
      <c r="E3045" s="85"/>
      <c r="F3045" s="78"/>
      <c r="G3045" s="80"/>
      <c r="H3045" s="12">
        <v>30</v>
      </c>
      <c r="I3045" s="1">
        <v>50</v>
      </c>
    </row>
    <row r="3046" spans="1:9" x14ac:dyDescent="0.3">
      <c r="A3046" s="74">
        <v>45960</v>
      </c>
      <c r="B3046" s="78"/>
      <c r="C3046" s="80"/>
      <c r="D3046" s="78"/>
      <c r="E3046" s="85"/>
      <c r="F3046" s="78"/>
      <c r="G3046" s="80"/>
      <c r="H3046" s="12">
        <v>30</v>
      </c>
      <c r="I3046" s="1">
        <v>50</v>
      </c>
    </row>
    <row r="3047" spans="1:9" x14ac:dyDescent="0.3">
      <c r="A3047" s="74">
        <v>45961</v>
      </c>
      <c r="B3047" s="78"/>
      <c r="C3047" s="80"/>
      <c r="D3047" s="78"/>
      <c r="E3047" s="85"/>
      <c r="F3047" s="78"/>
      <c r="G3047" s="80"/>
      <c r="H3047" s="12">
        <v>30</v>
      </c>
      <c r="I3047" s="1">
        <v>50</v>
      </c>
    </row>
    <row r="3048" spans="1:9" x14ac:dyDescent="0.3">
      <c r="A3048" s="74">
        <v>45962</v>
      </c>
      <c r="B3048" s="78"/>
      <c r="C3048" s="80"/>
      <c r="D3048" s="78"/>
      <c r="E3048" s="85"/>
      <c r="F3048" s="78"/>
      <c r="G3048" s="80"/>
      <c r="H3048" s="12">
        <v>30</v>
      </c>
      <c r="I3048" s="1">
        <v>50</v>
      </c>
    </row>
    <row r="3049" spans="1:9" x14ac:dyDescent="0.3">
      <c r="A3049" s="74">
        <v>45963</v>
      </c>
      <c r="B3049" s="78"/>
      <c r="C3049" s="80"/>
      <c r="D3049" s="78"/>
      <c r="E3049" s="85"/>
      <c r="F3049" s="78"/>
      <c r="G3049" s="80"/>
      <c r="H3049" s="12">
        <v>30</v>
      </c>
      <c r="I3049" s="1">
        <v>50</v>
      </c>
    </row>
    <row r="3050" spans="1:9" x14ac:dyDescent="0.3">
      <c r="A3050" s="74">
        <v>45964</v>
      </c>
      <c r="B3050" s="78"/>
      <c r="C3050" s="80"/>
      <c r="D3050" s="78"/>
      <c r="E3050" s="85"/>
      <c r="F3050" s="78"/>
      <c r="G3050" s="80"/>
      <c r="H3050" s="12">
        <v>30</v>
      </c>
      <c r="I3050" s="1">
        <v>50</v>
      </c>
    </row>
    <row r="3051" spans="1:9" x14ac:dyDescent="0.3">
      <c r="A3051" s="74">
        <v>45965</v>
      </c>
      <c r="B3051" s="78"/>
      <c r="C3051" s="80"/>
      <c r="D3051" s="78"/>
      <c r="E3051" s="85"/>
      <c r="F3051" s="78"/>
      <c r="G3051" s="80"/>
      <c r="H3051" s="12">
        <v>30</v>
      </c>
      <c r="I3051" s="1">
        <v>50</v>
      </c>
    </row>
    <row r="3052" spans="1:9" x14ac:dyDescent="0.3">
      <c r="A3052" s="74">
        <v>45966</v>
      </c>
      <c r="B3052" s="78"/>
      <c r="C3052" s="80"/>
      <c r="D3052" s="78"/>
      <c r="E3052" s="85"/>
      <c r="F3052" s="78"/>
      <c r="G3052" s="80"/>
      <c r="H3052" s="12">
        <v>30</v>
      </c>
      <c r="I3052" s="1">
        <v>50</v>
      </c>
    </row>
    <row r="3053" spans="1:9" x14ac:dyDescent="0.3">
      <c r="A3053" s="74">
        <v>45967</v>
      </c>
      <c r="B3053" s="78"/>
      <c r="C3053" s="80"/>
      <c r="D3053" s="78"/>
      <c r="E3053" s="85"/>
      <c r="F3053" s="78"/>
      <c r="G3053" s="80"/>
      <c r="H3053" s="12">
        <v>30</v>
      </c>
      <c r="I3053" s="1">
        <v>50</v>
      </c>
    </row>
    <row r="3054" spans="1:9" x14ac:dyDescent="0.3">
      <c r="A3054" s="74">
        <v>45968</v>
      </c>
      <c r="B3054" s="78"/>
      <c r="C3054" s="80"/>
      <c r="D3054" s="78"/>
      <c r="E3054" s="85"/>
      <c r="F3054" s="78"/>
      <c r="G3054" s="80"/>
      <c r="H3054" s="12">
        <v>30</v>
      </c>
      <c r="I3054" s="1">
        <v>50</v>
      </c>
    </row>
    <row r="3055" spans="1:9" x14ac:dyDescent="0.3">
      <c r="A3055" s="74">
        <v>45969</v>
      </c>
      <c r="B3055" s="78"/>
      <c r="C3055" s="80"/>
      <c r="D3055" s="78"/>
      <c r="E3055" s="85"/>
      <c r="F3055" s="78"/>
      <c r="G3055" s="80"/>
      <c r="H3055" s="12">
        <v>30</v>
      </c>
      <c r="I3055" s="1">
        <v>50</v>
      </c>
    </row>
    <row r="3056" spans="1:9" x14ac:dyDescent="0.3">
      <c r="A3056" s="74">
        <v>45970</v>
      </c>
      <c r="B3056" s="78"/>
      <c r="C3056" s="80"/>
      <c r="D3056" s="78"/>
      <c r="E3056" s="85"/>
      <c r="F3056" s="78"/>
      <c r="G3056" s="80"/>
      <c r="H3056" s="12">
        <v>30</v>
      </c>
      <c r="I3056" s="1">
        <v>50</v>
      </c>
    </row>
    <row r="3057" spans="1:9" x14ac:dyDescent="0.3">
      <c r="A3057" s="74">
        <v>45971</v>
      </c>
      <c r="B3057" s="78"/>
      <c r="C3057" s="80"/>
      <c r="D3057" s="78"/>
      <c r="E3057" s="85"/>
      <c r="F3057" s="78"/>
      <c r="G3057" s="80"/>
      <c r="H3057" s="12">
        <v>30</v>
      </c>
      <c r="I3057" s="1">
        <v>50</v>
      </c>
    </row>
    <row r="3058" spans="1:9" x14ac:dyDescent="0.3">
      <c r="A3058" s="74">
        <v>45972</v>
      </c>
      <c r="B3058" s="78"/>
      <c r="C3058" s="80"/>
      <c r="D3058" s="78"/>
      <c r="E3058" s="85"/>
      <c r="F3058" s="78"/>
      <c r="G3058" s="80"/>
      <c r="H3058" s="12">
        <v>30</v>
      </c>
      <c r="I3058" s="1">
        <v>50</v>
      </c>
    </row>
    <row r="3059" spans="1:9" x14ac:dyDescent="0.3">
      <c r="A3059" s="74">
        <v>45973</v>
      </c>
      <c r="B3059" s="78"/>
      <c r="C3059" s="80"/>
      <c r="D3059" s="78"/>
      <c r="E3059" s="85"/>
      <c r="F3059" s="78"/>
      <c r="G3059" s="80"/>
      <c r="H3059" s="12">
        <v>30</v>
      </c>
      <c r="I3059" s="1">
        <v>50</v>
      </c>
    </row>
    <row r="3060" spans="1:9" x14ac:dyDescent="0.3">
      <c r="A3060" s="74">
        <v>45974</v>
      </c>
      <c r="B3060" s="78"/>
      <c r="C3060" s="80"/>
      <c r="D3060" s="78"/>
      <c r="E3060" s="85"/>
      <c r="F3060" s="78"/>
      <c r="G3060" s="80"/>
      <c r="H3060" s="12">
        <v>30</v>
      </c>
      <c r="I3060" s="1">
        <v>50</v>
      </c>
    </row>
    <row r="3061" spans="1:9" x14ac:dyDescent="0.3">
      <c r="A3061" s="74">
        <v>45975</v>
      </c>
      <c r="B3061" s="78"/>
      <c r="C3061" s="80"/>
      <c r="D3061" s="78"/>
      <c r="E3061" s="85"/>
      <c r="F3061" s="78"/>
      <c r="G3061" s="80"/>
      <c r="H3061" s="12">
        <v>30</v>
      </c>
      <c r="I3061" s="1">
        <v>50</v>
      </c>
    </row>
    <row r="3062" spans="1:9" x14ac:dyDescent="0.3">
      <c r="A3062" s="74">
        <v>45976</v>
      </c>
      <c r="B3062" s="78"/>
      <c r="C3062" s="80"/>
      <c r="D3062" s="78"/>
      <c r="E3062" s="85"/>
      <c r="F3062" s="78"/>
      <c r="G3062" s="80"/>
      <c r="H3062" s="12">
        <v>30</v>
      </c>
      <c r="I3062" s="1">
        <v>50</v>
      </c>
    </row>
    <row r="3063" spans="1:9" x14ac:dyDescent="0.3">
      <c r="A3063" s="74">
        <v>45977</v>
      </c>
      <c r="B3063" s="78"/>
      <c r="C3063" s="80"/>
      <c r="D3063" s="78"/>
      <c r="E3063" s="85"/>
      <c r="F3063" s="78"/>
      <c r="G3063" s="80"/>
      <c r="H3063" s="12">
        <v>30</v>
      </c>
      <c r="I3063" s="1">
        <v>50</v>
      </c>
    </row>
    <row r="3064" spans="1:9" x14ac:dyDescent="0.3">
      <c r="A3064" s="74">
        <v>45978</v>
      </c>
      <c r="B3064" s="78"/>
      <c r="C3064" s="80"/>
      <c r="D3064" s="78"/>
      <c r="E3064" s="85"/>
      <c r="F3064" s="78"/>
      <c r="G3064" s="80"/>
      <c r="H3064" s="12">
        <v>30</v>
      </c>
      <c r="I3064" s="1">
        <v>50</v>
      </c>
    </row>
    <row r="3065" spans="1:9" x14ac:dyDescent="0.3">
      <c r="A3065" s="74">
        <v>45979</v>
      </c>
      <c r="B3065" s="78"/>
      <c r="C3065" s="80"/>
      <c r="D3065" s="78"/>
      <c r="E3065" s="85"/>
      <c r="F3065" s="78"/>
      <c r="G3065" s="80"/>
      <c r="H3065" s="12">
        <v>30</v>
      </c>
      <c r="I3065" s="1">
        <v>50</v>
      </c>
    </row>
    <row r="3066" spans="1:9" x14ac:dyDescent="0.3">
      <c r="A3066" s="74">
        <v>45980</v>
      </c>
      <c r="B3066" s="78"/>
      <c r="C3066" s="80"/>
      <c r="D3066" s="78"/>
      <c r="E3066" s="85"/>
      <c r="F3066" s="78"/>
      <c r="G3066" s="80"/>
      <c r="H3066" s="12">
        <v>30</v>
      </c>
      <c r="I3066" s="1">
        <v>50</v>
      </c>
    </row>
    <row r="3067" spans="1:9" x14ac:dyDescent="0.3">
      <c r="A3067" s="74">
        <v>45981</v>
      </c>
      <c r="B3067" s="78"/>
      <c r="C3067" s="80"/>
      <c r="D3067" s="78"/>
      <c r="E3067" s="85"/>
      <c r="F3067" s="78"/>
      <c r="G3067" s="80"/>
      <c r="H3067" s="12">
        <v>30</v>
      </c>
      <c r="I3067" s="1">
        <v>50</v>
      </c>
    </row>
    <row r="3068" spans="1:9" x14ac:dyDescent="0.3">
      <c r="A3068" s="74">
        <v>45982</v>
      </c>
      <c r="B3068" s="78"/>
      <c r="C3068" s="80"/>
      <c r="D3068" s="78"/>
      <c r="E3068" s="85"/>
      <c r="F3068" s="78"/>
      <c r="G3068" s="80"/>
      <c r="H3068" s="12">
        <v>30</v>
      </c>
      <c r="I3068" s="1">
        <v>50</v>
      </c>
    </row>
    <row r="3069" spans="1:9" x14ac:dyDescent="0.3">
      <c r="A3069" s="74">
        <v>45983</v>
      </c>
      <c r="B3069" s="78"/>
      <c r="C3069" s="80"/>
      <c r="D3069" s="78"/>
      <c r="E3069" s="85"/>
      <c r="F3069" s="78"/>
      <c r="G3069" s="80"/>
      <c r="H3069" s="12">
        <v>30</v>
      </c>
      <c r="I3069" s="1">
        <v>50</v>
      </c>
    </row>
    <row r="3070" spans="1:9" x14ac:dyDescent="0.3">
      <c r="A3070" s="74">
        <v>45984</v>
      </c>
      <c r="B3070" s="78"/>
      <c r="C3070" s="80"/>
      <c r="D3070" s="78"/>
      <c r="E3070" s="85"/>
      <c r="F3070" s="78"/>
      <c r="G3070" s="80"/>
      <c r="H3070" s="12">
        <v>30</v>
      </c>
      <c r="I3070" s="1">
        <v>50</v>
      </c>
    </row>
    <row r="3071" spans="1:9" x14ac:dyDescent="0.3">
      <c r="A3071" s="74">
        <v>45985</v>
      </c>
      <c r="B3071" s="78"/>
      <c r="C3071" s="80"/>
      <c r="D3071" s="78"/>
      <c r="E3071" s="85"/>
      <c r="F3071" s="78"/>
      <c r="G3071" s="80"/>
      <c r="H3071" s="12">
        <v>30</v>
      </c>
      <c r="I3071" s="1">
        <v>50</v>
      </c>
    </row>
    <row r="3072" spans="1:9" x14ac:dyDescent="0.3">
      <c r="A3072" s="74">
        <v>45986</v>
      </c>
      <c r="B3072" s="78"/>
      <c r="C3072" s="80"/>
      <c r="D3072" s="78"/>
      <c r="E3072" s="85"/>
      <c r="F3072" s="78"/>
      <c r="G3072" s="80"/>
      <c r="H3072" s="12">
        <v>30</v>
      </c>
      <c r="I3072" s="1">
        <v>50</v>
      </c>
    </row>
    <row r="3073" spans="1:9" x14ac:dyDescent="0.3">
      <c r="A3073" s="74">
        <v>45987</v>
      </c>
      <c r="B3073" s="78"/>
      <c r="C3073" s="80"/>
      <c r="D3073" s="78"/>
      <c r="E3073" s="85"/>
      <c r="F3073" s="78"/>
      <c r="G3073" s="80"/>
      <c r="H3073" s="12">
        <v>30</v>
      </c>
      <c r="I3073" s="1">
        <v>50</v>
      </c>
    </row>
    <row r="3074" spans="1:9" x14ac:dyDescent="0.3">
      <c r="A3074" s="74">
        <v>45988</v>
      </c>
      <c r="B3074" s="78"/>
      <c r="C3074" s="80"/>
      <c r="D3074" s="78"/>
      <c r="E3074" s="85"/>
      <c r="F3074" s="78"/>
      <c r="G3074" s="80"/>
      <c r="H3074" s="12">
        <v>30</v>
      </c>
      <c r="I3074" s="1">
        <v>50</v>
      </c>
    </row>
    <row r="3075" spans="1:9" x14ac:dyDescent="0.3">
      <c r="A3075" s="74">
        <v>45989</v>
      </c>
      <c r="B3075" s="78"/>
      <c r="C3075" s="80"/>
      <c r="D3075" s="78"/>
      <c r="E3075" s="85"/>
      <c r="F3075" s="78"/>
      <c r="G3075" s="80"/>
      <c r="H3075" s="12">
        <v>30</v>
      </c>
      <c r="I3075" s="1">
        <v>50</v>
      </c>
    </row>
    <row r="3076" spans="1:9" x14ac:dyDescent="0.3">
      <c r="A3076" s="74">
        <v>45990</v>
      </c>
      <c r="B3076" s="78"/>
      <c r="C3076" s="80"/>
      <c r="D3076" s="78"/>
      <c r="E3076" s="85"/>
      <c r="F3076" s="78"/>
      <c r="G3076" s="80"/>
      <c r="H3076" s="12">
        <v>30</v>
      </c>
      <c r="I3076" s="1">
        <v>50</v>
      </c>
    </row>
    <row r="3077" spans="1:9" x14ac:dyDescent="0.3">
      <c r="A3077" s="74">
        <v>45991</v>
      </c>
      <c r="B3077" s="78"/>
      <c r="C3077" s="80"/>
      <c r="D3077" s="78"/>
      <c r="E3077" s="85"/>
      <c r="F3077" s="78"/>
      <c r="G3077" s="80"/>
      <c r="H3077" s="12">
        <v>30</v>
      </c>
      <c r="I3077" s="1">
        <v>50</v>
      </c>
    </row>
    <row r="3078" spans="1:9" x14ac:dyDescent="0.3">
      <c r="A3078" s="74">
        <v>45992</v>
      </c>
      <c r="B3078" s="78"/>
      <c r="C3078" s="80"/>
      <c r="D3078" s="78"/>
      <c r="E3078" s="85"/>
      <c r="F3078" s="78"/>
      <c r="G3078" s="80"/>
      <c r="H3078" s="12">
        <v>30</v>
      </c>
      <c r="I3078" s="1">
        <v>50</v>
      </c>
    </row>
    <row r="3079" spans="1:9" x14ac:dyDescent="0.3">
      <c r="A3079" s="74">
        <v>45993</v>
      </c>
      <c r="B3079" s="78"/>
      <c r="C3079" s="80"/>
      <c r="D3079" s="78"/>
      <c r="E3079" s="85"/>
      <c r="F3079" s="78"/>
      <c r="G3079" s="80"/>
      <c r="H3079" s="12">
        <v>30</v>
      </c>
      <c r="I3079" s="1">
        <v>50</v>
      </c>
    </row>
    <row r="3080" spans="1:9" x14ac:dyDescent="0.3">
      <c r="A3080" s="74">
        <v>45994</v>
      </c>
      <c r="B3080" s="78"/>
      <c r="C3080" s="80"/>
      <c r="D3080" s="78"/>
      <c r="E3080" s="85"/>
      <c r="F3080" s="78"/>
      <c r="G3080" s="80"/>
      <c r="H3080" s="12">
        <v>30</v>
      </c>
      <c r="I3080" s="1">
        <v>50</v>
      </c>
    </row>
    <row r="3081" spans="1:9" x14ac:dyDescent="0.3">
      <c r="A3081" s="74">
        <v>45995</v>
      </c>
      <c r="B3081" s="78"/>
      <c r="C3081" s="80"/>
      <c r="D3081" s="78"/>
      <c r="E3081" s="85"/>
      <c r="F3081" s="78"/>
      <c r="G3081" s="80"/>
      <c r="H3081" s="12">
        <v>30</v>
      </c>
      <c r="I3081" s="1">
        <v>50</v>
      </c>
    </row>
    <row r="3082" spans="1:9" x14ac:dyDescent="0.3">
      <c r="A3082" s="74">
        <v>45996</v>
      </c>
      <c r="B3082" s="78"/>
      <c r="C3082" s="80"/>
      <c r="D3082" s="78"/>
      <c r="E3082" s="85"/>
      <c r="F3082" s="78"/>
      <c r="G3082" s="80"/>
      <c r="H3082" s="12">
        <v>30</v>
      </c>
      <c r="I3082" s="1">
        <v>50</v>
      </c>
    </row>
    <row r="3083" spans="1:9" x14ac:dyDescent="0.3">
      <c r="A3083" s="74">
        <v>45997</v>
      </c>
      <c r="B3083" s="78"/>
      <c r="C3083" s="80"/>
      <c r="D3083" s="78"/>
      <c r="E3083" s="85"/>
      <c r="F3083" s="78"/>
      <c r="G3083" s="80"/>
      <c r="H3083" s="12">
        <v>30</v>
      </c>
      <c r="I3083" s="1">
        <v>50</v>
      </c>
    </row>
    <row r="3084" spans="1:9" x14ac:dyDescent="0.3">
      <c r="A3084" s="74">
        <v>45998</v>
      </c>
      <c r="B3084" s="78"/>
      <c r="C3084" s="80"/>
      <c r="D3084" s="78"/>
      <c r="E3084" s="85"/>
      <c r="F3084" s="78"/>
      <c r="G3084" s="80"/>
      <c r="H3084" s="12">
        <v>30</v>
      </c>
      <c r="I3084" s="1">
        <v>50</v>
      </c>
    </row>
    <row r="3085" spans="1:9" x14ac:dyDescent="0.3">
      <c r="A3085" s="74">
        <v>45999</v>
      </c>
      <c r="B3085" s="78"/>
      <c r="C3085" s="80"/>
      <c r="D3085" s="78"/>
      <c r="E3085" s="85"/>
      <c r="F3085" s="78"/>
      <c r="G3085" s="80"/>
      <c r="H3085" s="12">
        <v>30</v>
      </c>
      <c r="I3085" s="1">
        <v>50</v>
      </c>
    </row>
    <row r="3086" spans="1:9" x14ac:dyDescent="0.3">
      <c r="A3086" s="74">
        <v>46000</v>
      </c>
      <c r="B3086" s="78"/>
      <c r="C3086" s="80"/>
      <c r="D3086" s="78"/>
      <c r="E3086" s="85"/>
      <c r="F3086" s="78"/>
      <c r="G3086" s="80"/>
      <c r="H3086" s="12">
        <v>30</v>
      </c>
      <c r="I3086" s="1">
        <v>50</v>
      </c>
    </row>
    <row r="3087" spans="1:9" x14ac:dyDescent="0.3">
      <c r="A3087" s="74">
        <v>46001</v>
      </c>
      <c r="B3087" s="78"/>
      <c r="C3087" s="80"/>
      <c r="D3087" s="78"/>
      <c r="E3087" s="85"/>
      <c r="F3087" s="78"/>
      <c r="G3087" s="80"/>
      <c r="H3087" s="12">
        <v>30</v>
      </c>
      <c r="I3087" s="1">
        <v>50</v>
      </c>
    </row>
    <row r="3088" spans="1:9" x14ac:dyDescent="0.3">
      <c r="A3088" s="74">
        <v>46002</v>
      </c>
      <c r="B3088" s="78"/>
      <c r="C3088" s="80"/>
      <c r="D3088" s="78"/>
      <c r="E3088" s="85"/>
      <c r="F3088" s="78"/>
      <c r="G3088" s="80"/>
      <c r="H3088" s="12">
        <v>30</v>
      </c>
      <c r="I3088" s="1">
        <v>50</v>
      </c>
    </row>
    <row r="3089" spans="1:9" x14ac:dyDescent="0.3">
      <c r="A3089" s="74">
        <v>46003</v>
      </c>
      <c r="B3089" s="78"/>
      <c r="C3089" s="80"/>
      <c r="D3089" s="78"/>
      <c r="E3089" s="85"/>
      <c r="F3089" s="78"/>
      <c r="G3089" s="80"/>
      <c r="H3089" s="12">
        <v>30</v>
      </c>
      <c r="I3089" s="1">
        <v>50</v>
      </c>
    </row>
    <row r="3090" spans="1:9" x14ac:dyDescent="0.3">
      <c r="A3090" s="74">
        <v>46004</v>
      </c>
      <c r="B3090" s="78"/>
      <c r="C3090" s="80"/>
      <c r="D3090" s="78"/>
      <c r="E3090" s="85"/>
      <c r="F3090" s="78"/>
      <c r="G3090" s="80"/>
      <c r="H3090" s="12">
        <v>30</v>
      </c>
      <c r="I3090" s="1">
        <v>50</v>
      </c>
    </row>
    <row r="3091" spans="1:9" x14ac:dyDescent="0.3">
      <c r="A3091" s="74">
        <v>46005</v>
      </c>
      <c r="B3091" s="78"/>
      <c r="C3091" s="80"/>
      <c r="D3091" s="78"/>
      <c r="E3091" s="85"/>
      <c r="F3091" s="78"/>
      <c r="G3091" s="80"/>
      <c r="H3091" s="12">
        <v>30</v>
      </c>
      <c r="I3091" s="1">
        <v>50</v>
      </c>
    </row>
    <row r="3092" spans="1:9" x14ac:dyDescent="0.3">
      <c r="A3092" s="74">
        <v>46006</v>
      </c>
      <c r="B3092" s="78"/>
      <c r="C3092" s="80"/>
      <c r="D3092" s="78"/>
      <c r="E3092" s="85"/>
      <c r="F3092" s="78"/>
      <c r="G3092" s="80"/>
      <c r="H3092" s="12">
        <v>30</v>
      </c>
      <c r="I3092" s="1">
        <v>50</v>
      </c>
    </row>
    <row r="3093" spans="1:9" x14ac:dyDescent="0.3">
      <c r="A3093" s="74">
        <v>46007</v>
      </c>
      <c r="B3093" s="78"/>
      <c r="C3093" s="80"/>
      <c r="D3093" s="78"/>
      <c r="E3093" s="85"/>
      <c r="F3093" s="78"/>
      <c r="G3093" s="80"/>
      <c r="H3093" s="12">
        <v>30</v>
      </c>
      <c r="I3093" s="1">
        <v>50</v>
      </c>
    </row>
    <row r="3094" spans="1:9" x14ac:dyDescent="0.3">
      <c r="A3094" s="74">
        <v>46008</v>
      </c>
      <c r="B3094" s="78"/>
      <c r="C3094" s="80"/>
      <c r="D3094" s="78"/>
      <c r="E3094" s="85"/>
      <c r="F3094" s="78"/>
      <c r="G3094" s="80"/>
      <c r="H3094" s="12">
        <v>30</v>
      </c>
      <c r="I3094" s="1">
        <v>50</v>
      </c>
    </row>
    <row r="3095" spans="1:9" x14ac:dyDescent="0.3">
      <c r="A3095" s="74">
        <v>46009</v>
      </c>
      <c r="B3095" s="78"/>
      <c r="C3095" s="80"/>
      <c r="D3095" s="78"/>
      <c r="E3095" s="85"/>
      <c r="F3095" s="78"/>
      <c r="G3095" s="80"/>
      <c r="H3095" s="12">
        <v>30</v>
      </c>
      <c r="I3095" s="1">
        <v>50</v>
      </c>
    </row>
    <row r="3096" spans="1:9" x14ac:dyDescent="0.3">
      <c r="A3096" s="74">
        <v>46010</v>
      </c>
      <c r="B3096" s="78"/>
      <c r="C3096" s="80"/>
      <c r="D3096" s="78"/>
      <c r="E3096" s="85"/>
      <c r="F3096" s="78"/>
      <c r="G3096" s="80"/>
      <c r="H3096" s="12">
        <v>30</v>
      </c>
      <c r="I3096" s="1">
        <v>50</v>
      </c>
    </row>
    <row r="3097" spans="1:9" x14ac:dyDescent="0.3">
      <c r="A3097" s="74">
        <v>46011</v>
      </c>
      <c r="B3097" s="78"/>
      <c r="C3097" s="80"/>
      <c r="D3097" s="78"/>
      <c r="E3097" s="85"/>
      <c r="F3097" s="78"/>
      <c r="G3097" s="80"/>
      <c r="H3097" s="12">
        <v>30</v>
      </c>
      <c r="I3097" s="1">
        <v>50</v>
      </c>
    </row>
    <row r="3098" spans="1:9" x14ac:dyDescent="0.3">
      <c r="A3098" s="74">
        <v>46012</v>
      </c>
      <c r="B3098" s="78"/>
      <c r="C3098" s="80"/>
      <c r="D3098" s="78"/>
      <c r="E3098" s="85"/>
      <c r="F3098" s="78"/>
      <c r="G3098" s="80"/>
      <c r="H3098" s="12">
        <v>30</v>
      </c>
      <c r="I3098" s="1">
        <v>50</v>
      </c>
    </row>
    <row r="3099" spans="1:9" x14ac:dyDescent="0.3">
      <c r="A3099" s="74">
        <v>46013</v>
      </c>
      <c r="B3099" s="78"/>
      <c r="C3099" s="80"/>
      <c r="D3099" s="78"/>
      <c r="E3099" s="85"/>
      <c r="F3099" s="78"/>
      <c r="G3099" s="80"/>
      <c r="H3099" s="12">
        <v>30</v>
      </c>
      <c r="I3099" s="1">
        <v>50</v>
      </c>
    </row>
    <row r="3100" spans="1:9" x14ac:dyDescent="0.3">
      <c r="A3100" s="74">
        <v>46014</v>
      </c>
      <c r="B3100" s="78"/>
      <c r="C3100" s="80"/>
      <c r="D3100" s="78"/>
      <c r="E3100" s="85"/>
      <c r="F3100" s="78"/>
      <c r="G3100" s="80"/>
      <c r="H3100" s="12">
        <v>30</v>
      </c>
      <c r="I3100" s="1">
        <v>50</v>
      </c>
    </row>
    <row r="3101" spans="1:9" x14ac:dyDescent="0.3">
      <c r="A3101" s="74">
        <v>46015</v>
      </c>
      <c r="B3101" s="78"/>
      <c r="C3101" s="80"/>
      <c r="D3101" s="78"/>
      <c r="E3101" s="85"/>
      <c r="F3101" s="78"/>
      <c r="G3101" s="80"/>
      <c r="H3101" s="12">
        <v>30</v>
      </c>
      <c r="I3101" s="1">
        <v>50</v>
      </c>
    </row>
    <row r="3102" spans="1:9" x14ac:dyDescent="0.3">
      <c r="A3102" s="74">
        <v>46016</v>
      </c>
      <c r="B3102" s="78"/>
      <c r="C3102" s="80"/>
      <c r="D3102" s="78"/>
      <c r="E3102" s="85"/>
      <c r="F3102" s="78"/>
      <c r="G3102" s="80"/>
      <c r="H3102" s="12">
        <v>30</v>
      </c>
      <c r="I3102" s="1">
        <v>50</v>
      </c>
    </row>
    <row r="3103" spans="1:9" x14ac:dyDescent="0.3">
      <c r="A3103" s="74">
        <v>46017</v>
      </c>
      <c r="B3103" s="78"/>
      <c r="C3103" s="80"/>
      <c r="D3103" s="78"/>
      <c r="E3103" s="85"/>
      <c r="F3103" s="78"/>
      <c r="G3103" s="80"/>
      <c r="H3103" s="12">
        <v>30</v>
      </c>
      <c r="I3103" s="1">
        <v>50</v>
      </c>
    </row>
    <row r="3104" spans="1:9" x14ac:dyDescent="0.3">
      <c r="A3104" s="74">
        <v>46018</v>
      </c>
      <c r="B3104" s="78"/>
      <c r="C3104" s="80"/>
      <c r="D3104" s="78"/>
      <c r="E3104" s="85"/>
      <c r="F3104" s="78"/>
      <c r="G3104" s="80"/>
      <c r="H3104" s="12">
        <v>30</v>
      </c>
      <c r="I3104" s="1">
        <v>50</v>
      </c>
    </row>
    <row r="3105" spans="1:12" x14ac:dyDescent="0.3">
      <c r="A3105" s="74">
        <v>46019</v>
      </c>
      <c r="B3105" s="78"/>
      <c r="C3105" s="80"/>
      <c r="D3105" s="78"/>
      <c r="E3105" s="85"/>
      <c r="F3105" s="78"/>
      <c r="G3105" s="80"/>
      <c r="H3105" s="12">
        <v>30</v>
      </c>
      <c r="I3105" s="1">
        <v>50</v>
      </c>
    </row>
    <row r="3106" spans="1:12" x14ac:dyDescent="0.3">
      <c r="A3106" s="74">
        <v>46020</v>
      </c>
      <c r="B3106" s="78"/>
      <c r="C3106" s="80"/>
      <c r="D3106" s="78"/>
      <c r="E3106" s="85"/>
      <c r="F3106" s="78"/>
      <c r="G3106" s="80"/>
      <c r="H3106" s="12">
        <v>30</v>
      </c>
      <c r="I3106" s="1">
        <v>50</v>
      </c>
    </row>
    <row r="3107" spans="1:12" x14ac:dyDescent="0.3">
      <c r="A3107" s="74">
        <v>46021</v>
      </c>
      <c r="B3107" s="78"/>
      <c r="C3107" s="80"/>
      <c r="D3107" s="78"/>
      <c r="E3107" s="85"/>
      <c r="F3107" s="78"/>
      <c r="G3107" s="80"/>
      <c r="H3107" s="12">
        <v>30</v>
      </c>
      <c r="I3107" s="1">
        <v>50</v>
      </c>
    </row>
    <row r="3108" spans="1:12" x14ac:dyDescent="0.3">
      <c r="A3108" s="74">
        <v>46022</v>
      </c>
      <c r="B3108" s="78"/>
      <c r="C3108" s="80"/>
      <c r="D3108" s="78"/>
      <c r="E3108" s="85"/>
      <c r="F3108" s="78"/>
      <c r="G3108" s="80"/>
      <c r="H3108" s="12">
        <v>30</v>
      </c>
      <c r="I3108" s="1">
        <v>50</v>
      </c>
    </row>
    <row r="3109" spans="1:12" x14ac:dyDescent="0.3">
      <c r="A3109" s="57"/>
      <c r="B3109" s="78"/>
      <c r="C3109" s="80"/>
      <c r="D3109" s="78"/>
      <c r="E3109" s="85"/>
      <c r="F3109" s="78"/>
      <c r="G3109" s="80"/>
      <c r="H3109" s="12"/>
    </row>
    <row r="3110" spans="1:12" ht="15" thickBot="1" x14ac:dyDescent="0.35">
      <c r="A3110" s="58"/>
      <c r="B3110" s="81"/>
      <c r="C3110" s="82"/>
      <c r="D3110" s="81"/>
      <c r="E3110" s="86"/>
      <c r="F3110" s="81"/>
      <c r="G3110" s="82"/>
      <c r="H3110" s="59"/>
      <c r="I3110" s="60"/>
      <c r="J3110" s="61"/>
      <c r="K3110" s="61"/>
      <c r="L3110" s="61"/>
    </row>
    <row r="3111" spans="1:12" ht="16.8" thickTop="1" thickBot="1" x14ac:dyDescent="0.35">
      <c r="A3111" s="11" t="s">
        <v>2</v>
      </c>
      <c r="B3111" s="75">
        <f>AVERAGE($B$2744:B3110)</f>
        <v>15.737470045280389</v>
      </c>
      <c r="C3111" s="75"/>
      <c r="D3111" s="75">
        <f>AVERAGE($D$2744:D3110)</f>
        <v>16.655345342522978</v>
      </c>
      <c r="E3111" s="75"/>
      <c r="F3111" s="75">
        <f>AVERAGE($F$2744:F3110)</f>
        <v>16.332427818185057</v>
      </c>
      <c r="G3111" s="69"/>
      <c r="I3111" s="10"/>
      <c r="J3111" s="9"/>
      <c r="K3111" s="9"/>
      <c r="L3111" s="9"/>
    </row>
    <row r="3112" spans="1:12" x14ac:dyDescent="0.3">
      <c r="A3112" s="1"/>
      <c r="I3112" s="8"/>
      <c r="J3112" s="5"/>
      <c r="K3112" s="5"/>
      <c r="L3112" s="5"/>
    </row>
    <row r="3113" spans="1:12" x14ac:dyDescent="0.3">
      <c r="A3113" s="7"/>
      <c r="B3113" s="45"/>
      <c r="C3113" s="45"/>
      <c r="D3113" s="45"/>
      <c r="E3113" s="45"/>
      <c r="J3113" s="5"/>
      <c r="K3113" s="5"/>
      <c r="L3113" s="5"/>
    </row>
    <row r="3114" spans="1:12" x14ac:dyDescent="0.3">
      <c r="A3114" s="7"/>
      <c r="B3114" s="46"/>
      <c r="C3114" s="46"/>
      <c r="D3114" s="45"/>
      <c r="E3114" s="45"/>
      <c r="F3114" s="45"/>
      <c r="G3114" s="45"/>
    </row>
    <row r="3115" spans="1:12" x14ac:dyDescent="0.3">
      <c r="A3115" s="7"/>
      <c r="D3115" s="45"/>
      <c r="E3115" s="45"/>
      <c r="F3115" s="45"/>
      <c r="G3115" s="45"/>
    </row>
    <row r="3116" spans="1:12" x14ac:dyDescent="0.3">
      <c r="A3116" s="7"/>
      <c r="D3116" s="45"/>
      <c r="E3116" s="45"/>
      <c r="F3116" s="45"/>
      <c r="G3116" s="45"/>
      <c r="I3116" s="6"/>
    </row>
    <row r="3117" spans="1:12" x14ac:dyDescent="0.3">
      <c r="A3117" s="7"/>
      <c r="B3117" s="45"/>
      <c r="C3117" s="45"/>
      <c r="D3117" s="45"/>
      <c r="E3117" s="45"/>
      <c r="F3117" s="45"/>
      <c r="G3117" s="45"/>
      <c r="I3117" s="6"/>
    </row>
    <row r="3118" spans="1:12" x14ac:dyDescent="0.3">
      <c r="I3118" s="6"/>
    </row>
    <row r="3119" spans="1:12" x14ac:dyDescent="0.3">
      <c r="I3119" s="6"/>
    </row>
  </sheetData>
  <conditionalFormatting sqref="B3:B2760 B2764:B3110">
    <cfRule type="containsText" priority="2" stopIfTrue="1" operator="containsText" text="No Data">
      <formula>NOT(ISERROR(SEARCH("No Data",B3)))</formula>
    </cfRule>
  </conditionalFormatting>
  <conditionalFormatting sqref="B1648:B2760 B2764:B3110">
    <cfRule type="cellIs" dxfId="31" priority="5" operator="greaterThan">
      <formula>50</formula>
    </cfRule>
  </conditionalFormatting>
  <conditionalFormatting sqref="B3111">
    <cfRule type="cellIs" dxfId="30" priority="4" operator="greaterThan">
      <formula>30</formula>
    </cfRule>
  </conditionalFormatting>
  <conditionalFormatting sqref="B3:C1586">
    <cfRule type="cellIs" dxfId="29" priority="86" stopIfTrue="1" operator="greaterThan">
      <formula>50</formula>
    </cfRule>
  </conditionalFormatting>
  <conditionalFormatting sqref="B1568:C1573">
    <cfRule type="cellIs" dxfId="28" priority="85" operator="greaterThan">
      <formula>50</formula>
    </cfRule>
  </conditionalFormatting>
  <conditionalFormatting sqref="B1601:C1601">
    <cfRule type="cellIs" dxfId="27" priority="36" operator="greaterThan">
      <formula>50</formula>
    </cfRule>
    <cfRule type="cellIs" dxfId="26" priority="37" stopIfTrue="1" operator="greaterThan">
      <formula>50</formula>
    </cfRule>
  </conditionalFormatting>
  <conditionalFormatting sqref="B1624:E1624">
    <cfRule type="cellIs" dxfId="25" priority="32" operator="greaterThan">
      <formula>50</formula>
    </cfRule>
    <cfRule type="cellIs" dxfId="24" priority="33" stopIfTrue="1" operator="greaterThan">
      <formula>50</formula>
    </cfRule>
  </conditionalFormatting>
  <conditionalFormatting sqref="D3:E241 D1626:E1629 D1631:E1635 D1638:E1639 D1641:E1647">
    <cfRule type="cellIs" dxfId="23" priority="398" operator="greaterThan">
      <formula>500</formula>
    </cfRule>
  </conditionalFormatting>
  <conditionalFormatting sqref="D242:E244">
    <cfRule type="cellIs" dxfId="22" priority="396" stopIfTrue="1" operator="greaterThan">
      <formula>50</formula>
    </cfRule>
  </conditionalFormatting>
  <conditionalFormatting sqref="D245:E1563">
    <cfRule type="cellIs" dxfId="21" priority="100" operator="greaterThan">
      <formula>500</formula>
    </cfRule>
  </conditionalFormatting>
  <conditionalFormatting sqref="D1564:E1564">
    <cfRule type="cellIs" dxfId="20" priority="83" operator="greaterThan">
      <formula>50</formula>
    </cfRule>
    <cfRule type="cellIs" dxfId="19" priority="84" stopIfTrue="1" operator="greaterThan">
      <formula>50</formula>
    </cfRule>
  </conditionalFormatting>
  <conditionalFormatting sqref="D1565:E1623">
    <cfRule type="cellIs" dxfId="18" priority="42" operator="greaterThan">
      <formula>500</formula>
    </cfRule>
  </conditionalFormatting>
  <conditionalFormatting sqref="D1625:E1625">
    <cfRule type="cellIs" dxfId="17" priority="30" operator="greaterThan">
      <formula>50</formula>
    </cfRule>
    <cfRule type="cellIs" dxfId="16" priority="31" stopIfTrue="1" operator="greaterThan">
      <formula>50</formula>
    </cfRule>
  </conditionalFormatting>
  <conditionalFormatting sqref="D1630:E1630">
    <cfRule type="cellIs" dxfId="15" priority="28" operator="greaterThan">
      <formula>50</formula>
    </cfRule>
    <cfRule type="cellIs" dxfId="14" priority="29" stopIfTrue="1" operator="greaterThan">
      <formula>50</formula>
    </cfRule>
  </conditionalFormatting>
  <conditionalFormatting sqref="D1636:E1637">
    <cfRule type="cellIs" dxfId="13" priority="24" operator="greaterThan">
      <formula>50</formula>
    </cfRule>
    <cfRule type="cellIs" dxfId="12" priority="25" stopIfTrue="1" operator="greaterThan">
      <formula>50</formula>
    </cfRule>
  </conditionalFormatting>
  <conditionalFormatting sqref="D1640:E1640">
    <cfRule type="cellIs" dxfId="11" priority="22" operator="greaterThan">
      <formula>50</formula>
    </cfRule>
    <cfRule type="cellIs" dxfId="10" priority="23" stopIfTrue="1" operator="greaterThan">
      <formula>50</formula>
    </cfRule>
  </conditionalFormatting>
  <conditionalFormatting sqref="G1 C3111 E3111 G3111:G1048576">
    <cfRule type="cellIs" dxfId="9" priority="395" operator="greaterThan">
      <formula>50</formula>
    </cfRule>
  </conditionalFormatting>
  <conditionalFormatting sqref="G3:G1586">
    <cfRule type="cellIs" dxfId="8" priority="87" operator="greaterThan">
      <formula>50</formula>
    </cfRule>
    <cfRule type="cellIs" dxfId="7" priority="89" stopIfTrue="1" operator="greaterThan">
      <formula>50</formula>
    </cfRule>
  </conditionalFormatting>
  <conditionalFormatting sqref="G1587:G1647">
    <cfRule type="cellIs" dxfId="6" priority="43" stopIfTrue="1" operator="greaterThan">
      <formula>50</formula>
    </cfRule>
  </conditionalFormatting>
  <conditionalFormatting sqref="R918:S1528">
    <cfRule type="cellIs" dxfId="5" priority="184" operator="greaterThan">
      <formula>500</formula>
    </cfRule>
  </conditionalFormatting>
  <conditionalFormatting sqref="T918:U1528 Q918:Q1528 W918:W1528">
    <cfRule type="cellIs" dxfId="4" priority="185" stopIfTrue="1" operator="greaterThan">
      <formula>50</formula>
    </cfRule>
  </conditionalFormatting>
  <conditionalFormatting sqref="U918:U1528">
    <cfRule type="cellIs" dxfId="3" priority="183" operator="greaterThan">
      <formula>50</formula>
    </cfRule>
  </conditionalFormatting>
  <pageMargins left="0.7" right="0.7" top="0.75" bottom="0.75" header="0.3" footer="0.3"/>
  <pageSetup paperSize="9" orientation="portrait" r:id="rId1"/>
  <ignoredErrors>
    <ignoredError sqref="J2135:L237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47"/>
  <sheetViews>
    <sheetView topLeftCell="A9" zoomScaleNormal="100" workbookViewId="0">
      <selection activeCell="C15" sqref="C15:C4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7" max="7" width="12.6640625" customWidth="1"/>
    <col min="257" max="257" width="19.33203125" customWidth="1"/>
    <col min="258" max="258" width="18.6640625" customWidth="1"/>
    <col min="259" max="259" width="24.33203125" customWidth="1"/>
    <col min="260" max="260" width="23.5546875" customWidth="1"/>
    <col min="261" max="261" width="26.44140625" customWidth="1"/>
    <col min="513" max="513" width="19.33203125" customWidth="1"/>
    <col min="514" max="514" width="18.6640625" customWidth="1"/>
    <col min="515" max="515" width="24.33203125" customWidth="1"/>
    <col min="516" max="516" width="23.5546875" customWidth="1"/>
    <col min="517" max="517" width="26.44140625" customWidth="1"/>
    <col min="769" max="769" width="19.33203125" customWidth="1"/>
    <col min="770" max="770" width="18.6640625" customWidth="1"/>
    <col min="771" max="771" width="24.33203125" customWidth="1"/>
    <col min="772" max="772" width="23.5546875" customWidth="1"/>
    <col min="773" max="773" width="26.44140625" customWidth="1"/>
    <col min="1025" max="1025" width="19.33203125" customWidth="1"/>
    <col min="1026" max="1026" width="18.6640625" customWidth="1"/>
    <col min="1027" max="1027" width="24.33203125" customWidth="1"/>
    <col min="1028" max="1028" width="23.5546875" customWidth="1"/>
    <col min="1029" max="1029" width="26.44140625" customWidth="1"/>
    <col min="1281" max="1281" width="19.33203125" customWidth="1"/>
    <col min="1282" max="1282" width="18.6640625" customWidth="1"/>
    <col min="1283" max="1283" width="24.33203125" customWidth="1"/>
    <col min="1284" max="1284" width="23.5546875" customWidth="1"/>
    <col min="1285" max="1285" width="26.44140625" customWidth="1"/>
    <col min="1537" max="1537" width="19.33203125" customWidth="1"/>
    <col min="1538" max="1538" width="18.6640625" customWidth="1"/>
    <col min="1539" max="1539" width="24.33203125" customWidth="1"/>
    <col min="1540" max="1540" width="23.5546875" customWidth="1"/>
    <col min="1541" max="1541" width="26.44140625" customWidth="1"/>
    <col min="1793" max="1793" width="19.33203125" customWidth="1"/>
    <col min="1794" max="1794" width="18.6640625" customWidth="1"/>
    <col min="1795" max="1795" width="24.33203125" customWidth="1"/>
    <col min="1796" max="1796" width="23.5546875" customWidth="1"/>
    <col min="1797" max="1797" width="26.44140625" customWidth="1"/>
    <col min="2049" max="2049" width="19.33203125" customWidth="1"/>
    <col min="2050" max="2050" width="18.6640625" customWidth="1"/>
    <col min="2051" max="2051" width="24.33203125" customWidth="1"/>
    <col min="2052" max="2052" width="23.5546875" customWidth="1"/>
    <col min="2053" max="2053" width="26.44140625" customWidth="1"/>
    <col min="2305" max="2305" width="19.33203125" customWidth="1"/>
    <col min="2306" max="2306" width="18.6640625" customWidth="1"/>
    <col min="2307" max="2307" width="24.33203125" customWidth="1"/>
    <col min="2308" max="2308" width="23.5546875" customWidth="1"/>
    <col min="2309" max="2309" width="26.44140625" customWidth="1"/>
    <col min="2561" max="2561" width="19.33203125" customWidth="1"/>
    <col min="2562" max="2562" width="18.6640625" customWidth="1"/>
    <col min="2563" max="2563" width="24.33203125" customWidth="1"/>
    <col min="2564" max="2564" width="23.5546875" customWidth="1"/>
    <col min="2565" max="2565" width="26.44140625" customWidth="1"/>
    <col min="2817" max="2817" width="19.33203125" customWidth="1"/>
    <col min="2818" max="2818" width="18.6640625" customWidth="1"/>
    <col min="2819" max="2819" width="24.33203125" customWidth="1"/>
    <col min="2820" max="2820" width="23.5546875" customWidth="1"/>
    <col min="2821" max="2821" width="26.44140625" customWidth="1"/>
    <col min="3073" max="3073" width="19.33203125" customWidth="1"/>
    <col min="3074" max="3074" width="18.6640625" customWidth="1"/>
    <col min="3075" max="3075" width="24.33203125" customWidth="1"/>
    <col min="3076" max="3076" width="23.5546875" customWidth="1"/>
    <col min="3077" max="3077" width="26.44140625" customWidth="1"/>
    <col min="3329" max="3329" width="19.33203125" customWidth="1"/>
    <col min="3330" max="3330" width="18.6640625" customWidth="1"/>
    <col min="3331" max="3331" width="24.33203125" customWidth="1"/>
    <col min="3332" max="3332" width="23.5546875" customWidth="1"/>
    <col min="3333" max="3333" width="26.44140625" customWidth="1"/>
    <col min="3585" max="3585" width="19.33203125" customWidth="1"/>
    <col min="3586" max="3586" width="18.6640625" customWidth="1"/>
    <col min="3587" max="3587" width="24.33203125" customWidth="1"/>
    <col min="3588" max="3588" width="23.5546875" customWidth="1"/>
    <col min="3589" max="3589" width="26.44140625" customWidth="1"/>
    <col min="3841" max="3841" width="19.33203125" customWidth="1"/>
    <col min="3842" max="3842" width="18.6640625" customWidth="1"/>
    <col min="3843" max="3843" width="24.33203125" customWidth="1"/>
    <col min="3844" max="3844" width="23.5546875" customWidth="1"/>
    <col min="3845" max="3845" width="26.44140625" customWidth="1"/>
    <col min="4097" max="4097" width="19.33203125" customWidth="1"/>
    <col min="4098" max="4098" width="18.6640625" customWidth="1"/>
    <col min="4099" max="4099" width="24.33203125" customWidth="1"/>
    <col min="4100" max="4100" width="23.5546875" customWidth="1"/>
    <col min="4101" max="4101" width="26.44140625" customWidth="1"/>
    <col min="4353" max="4353" width="19.33203125" customWidth="1"/>
    <col min="4354" max="4354" width="18.6640625" customWidth="1"/>
    <col min="4355" max="4355" width="24.33203125" customWidth="1"/>
    <col min="4356" max="4356" width="23.5546875" customWidth="1"/>
    <col min="4357" max="4357" width="26.44140625" customWidth="1"/>
    <col min="4609" max="4609" width="19.33203125" customWidth="1"/>
    <col min="4610" max="4610" width="18.6640625" customWidth="1"/>
    <col min="4611" max="4611" width="24.33203125" customWidth="1"/>
    <col min="4612" max="4612" width="23.5546875" customWidth="1"/>
    <col min="4613" max="4613" width="26.44140625" customWidth="1"/>
    <col min="4865" max="4865" width="19.33203125" customWidth="1"/>
    <col min="4866" max="4866" width="18.6640625" customWidth="1"/>
    <col min="4867" max="4867" width="24.33203125" customWidth="1"/>
    <col min="4868" max="4868" width="23.5546875" customWidth="1"/>
    <col min="4869" max="4869" width="26.44140625" customWidth="1"/>
    <col min="5121" max="5121" width="19.33203125" customWidth="1"/>
    <col min="5122" max="5122" width="18.6640625" customWidth="1"/>
    <col min="5123" max="5123" width="24.33203125" customWidth="1"/>
    <col min="5124" max="5124" width="23.5546875" customWidth="1"/>
    <col min="5125" max="5125" width="26.44140625" customWidth="1"/>
    <col min="5377" max="5377" width="19.33203125" customWidth="1"/>
    <col min="5378" max="5378" width="18.6640625" customWidth="1"/>
    <col min="5379" max="5379" width="24.33203125" customWidth="1"/>
    <col min="5380" max="5380" width="23.5546875" customWidth="1"/>
    <col min="5381" max="5381" width="26.44140625" customWidth="1"/>
    <col min="5633" max="5633" width="19.33203125" customWidth="1"/>
    <col min="5634" max="5634" width="18.6640625" customWidth="1"/>
    <col min="5635" max="5635" width="24.33203125" customWidth="1"/>
    <col min="5636" max="5636" width="23.5546875" customWidth="1"/>
    <col min="5637" max="5637" width="26.44140625" customWidth="1"/>
    <col min="5889" max="5889" width="19.33203125" customWidth="1"/>
    <col min="5890" max="5890" width="18.6640625" customWidth="1"/>
    <col min="5891" max="5891" width="24.33203125" customWidth="1"/>
    <col min="5892" max="5892" width="23.5546875" customWidth="1"/>
    <col min="5893" max="5893" width="26.44140625" customWidth="1"/>
    <col min="6145" max="6145" width="19.33203125" customWidth="1"/>
    <col min="6146" max="6146" width="18.6640625" customWidth="1"/>
    <col min="6147" max="6147" width="24.33203125" customWidth="1"/>
    <col min="6148" max="6148" width="23.5546875" customWidth="1"/>
    <col min="6149" max="6149" width="26.44140625" customWidth="1"/>
    <col min="6401" max="6401" width="19.33203125" customWidth="1"/>
    <col min="6402" max="6402" width="18.6640625" customWidth="1"/>
    <col min="6403" max="6403" width="24.33203125" customWidth="1"/>
    <col min="6404" max="6404" width="23.5546875" customWidth="1"/>
    <col min="6405" max="6405" width="26.44140625" customWidth="1"/>
    <col min="6657" max="6657" width="19.33203125" customWidth="1"/>
    <col min="6658" max="6658" width="18.6640625" customWidth="1"/>
    <col min="6659" max="6659" width="24.33203125" customWidth="1"/>
    <col min="6660" max="6660" width="23.5546875" customWidth="1"/>
    <col min="6661" max="6661" width="26.44140625" customWidth="1"/>
    <col min="6913" max="6913" width="19.33203125" customWidth="1"/>
    <col min="6914" max="6914" width="18.6640625" customWidth="1"/>
    <col min="6915" max="6915" width="24.33203125" customWidth="1"/>
    <col min="6916" max="6916" width="23.5546875" customWidth="1"/>
    <col min="6917" max="6917" width="26.44140625" customWidth="1"/>
    <col min="7169" max="7169" width="19.33203125" customWidth="1"/>
    <col min="7170" max="7170" width="18.6640625" customWidth="1"/>
    <col min="7171" max="7171" width="24.33203125" customWidth="1"/>
    <col min="7172" max="7172" width="23.5546875" customWidth="1"/>
    <col min="7173" max="7173" width="26.44140625" customWidth="1"/>
    <col min="7425" max="7425" width="19.33203125" customWidth="1"/>
    <col min="7426" max="7426" width="18.6640625" customWidth="1"/>
    <col min="7427" max="7427" width="24.33203125" customWidth="1"/>
    <col min="7428" max="7428" width="23.5546875" customWidth="1"/>
    <col min="7429" max="7429" width="26.44140625" customWidth="1"/>
    <col min="7681" max="7681" width="19.33203125" customWidth="1"/>
    <col min="7682" max="7682" width="18.6640625" customWidth="1"/>
    <col min="7683" max="7683" width="24.33203125" customWidth="1"/>
    <col min="7684" max="7684" width="23.5546875" customWidth="1"/>
    <col min="7685" max="7685" width="26.44140625" customWidth="1"/>
    <col min="7937" max="7937" width="19.33203125" customWidth="1"/>
    <col min="7938" max="7938" width="18.6640625" customWidth="1"/>
    <col min="7939" max="7939" width="24.33203125" customWidth="1"/>
    <col min="7940" max="7940" width="23.5546875" customWidth="1"/>
    <col min="7941" max="7941" width="26.44140625" customWidth="1"/>
    <col min="8193" max="8193" width="19.33203125" customWidth="1"/>
    <col min="8194" max="8194" width="18.6640625" customWidth="1"/>
    <col min="8195" max="8195" width="24.33203125" customWidth="1"/>
    <col min="8196" max="8196" width="23.5546875" customWidth="1"/>
    <col min="8197" max="8197" width="26.44140625" customWidth="1"/>
    <col min="8449" max="8449" width="19.33203125" customWidth="1"/>
    <col min="8450" max="8450" width="18.6640625" customWidth="1"/>
    <col min="8451" max="8451" width="24.33203125" customWidth="1"/>
    <col min="8452" max="8452" width="23.5546875" customWidth="1"/>
    <col min="8453" max="8453" width="26.44140625" customWidth="1"/>
    <col min="8705" max="8705" width="19.33203125" customWidth="1"/>
    <col min="8706" max="8706" width="18.6640625" customWidth="1"/>
    <col min="8707" max="8707" width="24.33203125" customWidth="1"/>
    <col min="8708" max="8708" width="23.5546875" customWidth="1"/>
    <col min="8709" max="8709" width="26.44140625" customWidth="1"/>
    <col min="8961" max="8961" width="19.33203125" customWidth="1"/>
    <col min="8962" max="8962" width="18.6640625" customWidth="1"/>
    <col min="8963" max="8963" width="24.33203125" customWidth="1"/>
    <col min="8964" max="8964" width="23.5546875" customWidth="1"/>
    <col min="8965" max="8965" width="26.44140625" customWidth="1"/>
    <col min="9217" max="9217" width="19.33203125" customWidth="1"/>
    <col min="9218" max="9218" width="18.6640625" customWidth="1"/>
    <col min="9219" max="9219" width="24.33203125" customWidth="1"/>
    <col min="9220" max="9220" width="23.5546875" customWidth="1"/>
    <col min="9221" max="9221" width="26.44140625" customWidth="1"/>
    <col min="9473" max="9473" width="19.33203125" customWidth="1"/>
    <col min="9474" max="9474" width="18.6640625" customWidth="1"/>
    <col min="9475" max="9475" width="24.33203125" customWidth="1"/>
    <col min="9476" max="9476" width="23.5546875" customWidth="1"/>
    <col min="9477" max="9477" width="26.44140625" customWidth="1"/>
    <col min="9729" max="9729" width="19.33203125" customWidth="1"/>
    <col min="9730" max="9730" width="18.6640625" customWidth="1"/>
    <col min="9731" max="9731" width="24.33203125" customWidth="1"/>
    <col min="9732" max="9732" width="23.5546875" customWidth="1"/>
    <col min="9733" max="9733" width="26.44140625" customWidth="1"/>
    <col min="9985" max="9985" width="19.33203125" customWidth="1"/>
    <col min="9986" max="9986" width="18.6640625" customWidth="1"/>
    <col min="9987" max="9987" width="24.33203125" customWidth="1"/>
    <col min="9988" max="9988" width="23.5546875" customWidth="1"/>
    <col min="9989" max="9989" width="26.44140625" customWidth="1"/>
    <col min="10241" max="10241" width="19.33203125" customWidth="1"/>
    <col min="10242" max="10242" width="18.6640625" customWidth="1"/>
    <col min="10243" max="10243" width="24.33203125" customWidth="1"/>
    <col min="10244" max="10244" width="23.5546875" customWidth="1"/>
    <col min="10245" max="10245" width="26.44140625" customWidth="1"/>
    <col min="10497" max="10497" width="19.33203125" customWidth="1"/>
    <col min="10498" max="10498" width="18.6640625" customWidth="1"/>
    <col min="10499" max="10499" width="24.33203125" customWidth="1"/>
    <col min="10500" max="10500" width="23.5546875" customWidth="1"/>
    <col min="10501" max="10501" width="26.44140625" customWidth="1"/>
    <col min="10753" max="10753" width="19.33203125" customWidth="1"/>
    <col min="10754" max="10754" width="18.6640625" customWidth="1"/>
    <col min="10755" max="10755" width="24.33203125" customWidth="1"/>
    <col min="10756" max="10756" width="23.5546875" customWidth="1"/>
    <col min="10757" max="10757" width="26.44140625" customWidth="1"/>
    <col min="11009" max="11009" width="19.33203125" customWidth="1"/>
    <col min="11010" max="11010" width="18.6640625" customWidth="1"/>
    <col min="11011" max="11011" width="24.33203125" customWidth="1"/>
    <col min="11012" max="11012" width="23.5546875" customWidth="1"/>
    <col min="11013" max="11013" width="26.44140625" customWidth="1"/>
    <col min="11265" max="11265" width="19.33203125" customWidth="1"/>
    <col min="11266" max="11266" width="18.6640625" customWidth="1"/>
    <col min="11267" max="11267" width="24.33203125" customWidth="1"/>
    <col min="11268" max="11268" width="23.5546875" customWidth="1"/>
    <col min="11269" max="11269" width="26.44140625" customWidth="1"/>
    <col min="11521" max="11521" width="19.33203125" customWidth="1"/>
    <col min="11522" max="11522" width="18.6640625" customWidth="1"/>
    <col min="11523" max="11523" width="24.33203125" customWidth="1"/>
    <col min="11524" max="11524" width="23.5546875" customWidth="1"/>
    <col min="11525" max="11525" width="26.44140625" customWidth="1"/>
    <col min="11777" max="11777" width="19.33203125" customWidth="1"/>
    <col min="11778" max="11778" width="18.6640625" customWidth="1"/>
    <col min="11779" max="11779" width="24.33203125" customWidth="1"/>
    <col min="11780" max="11780" width="23.5546875" customWidth="1"/>
    <col min="11781" max="11781" width="26.44140625" customWidth="1"/>
    <col min="12033" max="12033" width="19.33203125" customWidth="1"/>
    <col min="12034" max="12034" width="18.6640625" customWidth="1"/>
    <col min="12035" max="12035" width="24.33203125" customWidth="1"/>
    <col min="12036" max="12036" width="23.5546875" customWidth="1"/>
    <col min="12037" max="12037" width="26.44140625" customWidth="1"/>
    <col min="12289" max="12289" width="19.33203125" customWidth="1"/>
    <col min="12290" max="12290" width="18.6640625" customWidth="1"/>
    <col min="12291" max="12291" width="24.33203125" customWidth="1"/>
    <col min="12292" max="12292" width="23.5546875" customWidth="1"/>
    <col min="12293" max="12293" width="26.44140625" customWidth="1"/>
    <col min="12545" max="12545" width="19.33203125" customWidth="1"/>
    <col min="12546" max="12546" width="18.6640625" customWidth="1"/>
    <col min="12547" max="12547" width="24.33203125" customWidth="1"/>
    <col min="12548" max="12548" width="23.5546875" customWidth="1"/>
    <col min="12549" max="12549" width="26.44140625" customWidth="1"/>
    <col min="12801" max="12801" width="19.33203125" customWidth="1"/>
    <col min="12802" max="12802" width="18.6640625" customWidth="1"/>
    <col min="12803" max="12803" width="24.33203125" customWidth="1"/>
    <col min="12804" max="12804" width="23.5546875" customWidth="1"/>
    <col min="12805" max="12805" width="26.44140625" customWidth="1"/>
    <col min="13057" max="13057" width="19.33203125" customWidth="1"/>
    <col min="13058" max="13058" width="18.6640625" customWidth="1"/>
    <col min="13059" max="13059" width="24.33203125" customWidth="1"/>
    <col min="13060" max="13060" width="23.5546875" customWidth="1"/>
    <col min="13061" max="13061" width="26.44140625" customWidth="1"/>
    <col min="13313" max="13313" width="19.33203125" customWidth="1"/>
    <col min="13314" max="13314" width="18.6640625" customWidth="1"/>
    <col min="13315" max="13315" width="24.33203125" customWidth="1"/>
    <col min="13316" max="13316" width="23.5546875" customWidth="1"/>
    <col min="13317" max="13317" width="26.44140625" customWidth="1"/>
    <col min="13569" max="13569" width="19.33203125" customWidth="1"/>
    <col min="13570" max="13570" width="18.6640625" customWidth="1"/>
    <col min="13571" max="13571" width="24.33203125" customWidth="1"/>
    <col min="13572" max="13572" width="23.5546875" customWidth="1"/>
    <col min="13573" max="13573" width="26.44140625" customWidth="1"/>
    <col min="13825" max="13825" width="19.33203125" customWidth="1"/>
    <col min="13826" max="13826" width="18.6640625" customWidth="1"/>
    <col min="13827" max="13827" width="24.33203125" customWidth="1"/>
    <col min="13828" max="13828" width="23.5546875" customWidth="1"/>
    <col min="13829" max="13829" width="26.44140625" customWidth="1"/>
    <col min="14081" max="14081" width="19.33203125" customWidth="1"/>
    <col min="14082" max="14082" width="18.6640625" customWidth="1"/>
    <col min="14083" max="14083" width="24.33203125" customWidth="1"/>
    <col min="14084" max="14084" width="23.5546875" customWidth="1"/>
    <col min="14085" max="14085" width="26.44140625" customWidth="1"/>
    <col min="14337" max="14337" width="19.33203125" customWidth="1"/>
    <col min="14338" max="14338" width="18.6640625" customWidth="1"/>
    <col min="14339" max="14339" width="24.33203125" customWidth="1"/>
    <col min="14340" max="14340" width="23.5546875" customWidth="1"/>
    <col min="14341" max="14341" width="26.44140625" customWidth="1"/>
    <col min="14593" max="14593" width="19.33203125" customWidth="1"/>
    <col min="14594" max="14594" width="18.6640625" customWidth="1"/>
    <col min="14595" max="14595" width="24.33203125" customWidth="1"/>
    <col min="14596" max="14596" width="23.5546875" customWidth="1"/>
    <col min="14597" max="14597" width="26.44140625" customWidth="1"/>
    <col min="14849" max="14849" width="19.33203125" customWidth="1"/>
    <col min="14850" max="14850" width="18.6640625" customWidth="1"/>
    <col min="14851" max="14851" width="24.33203125" customWidth="1"/>
    <col min="14852" max="14852" width="23.5546875" customWidth="1"/>
    <col min="14853" max="14853" width="26.44140625" customWidth="1"/>
    <col min="15105" max="15105" width="19.33203125" customWidth="1"/>
    <col min="15106" max="15106" width="18.6640625" customWidth="1"/>
    <col min="15107" max="15107" width="24.33203125" customWidth="1"/>
    <col min="15108" max="15108" width="23.5546875" customWidth="1"/>
    <col min="15109" max="15109" width="26.44140625" customWidth="1"/>
    <col min="15361" max="15361" width="19.33203125" customWidth="1"/>
    <col min="15362" max="15362" width="18.6640625" customWidth="1"/>
    <col min="15363" max="15363" width="24.33203125" customWidth="1"/>
    <col min="15364" max="15364" width="23.5546875" customWidth="1"/>
    <col min="15365" max="15365" width="26.44140625" customWidth="1"/>
    <col min="15617" max="15617" width="19.33203125" customWidth="1"/>
    <col min="15618" max="15618" width="18.6640625" customWidth="1"/>
    <col min="15619" max="15619" width="24.33203125" customWidth="1"/>
    <col min="15620" max="15620" width="23.5546875" customWidth="1"/>
    <col min="15621" max="15621" width="26.44140625" customWidth="1"/>
    <col min="15873" max="15873" width="19.33203125" customWidth="1"/>
    <col min="15874" max="15874" width="18.6640625" customWidth="1"/>
    <col min="15875" max="15875" width="24.33203125" customWidth="1"/>
    <col min="15876" max="15876" width="23.5546875" customWidth="1"/>
    <col min="15877" max="15877" width="26.44140625" customWidth="1"/>
    <col min="16129" max="16129" width="19.33203125" customWidth="1"/>
    <col min="16130" max="16130" width="18.6640625" customWidth="1"/>
    <col min="16131" max="16131" width="24.33203125" customWidth="1"/>
    <col min="16132" max="16132" width="23.5546875" customWidth="1"/>
    <col min="16133" max="16133" width="26.44140625" customWidth="1"/>
  </cols>
  <sheetData>
    <row r="1" spans="1:6" x14ac:dyDescent="0.3">
      <c r="A1" s="26"/>
      <c r="B1" s="26"/>
      <c r="C1" s="26"/>
      <c r="D1" s="26"/>
      <c r="E1" s="26"/>
    </row>
    <row r="2" spans="1:6" ht="23.4" customHeight="1" x14ac:dyDescent="0.3">
      <c r="A2" s="26"/>
      <c r="B2" s="26"/>
      <c r="C2" s="26"/>
      <c r="D2" s="26"/>
      <c r="E2" s="26"/>
    </row>
    <row r="3" spans="1:6" ht="23.4" x14ac:dyDescent="0.45">
      <c r="A3" s="119" t="s">
        <v>12</v>
      </c>
      <c r="B3" s="119"/>
      <c r="C3" s="119"/>
      <c r="D3" s="119"/>
      <c r="E3" s="119"/>
    </row>
    <row r="4" spans="1:6" ht="15.6" x14ac:dyDescent="0.3">
      <c r="A4" s="120" t="s">
        <v>11</v>
      </c>
      <c r="B4" s="120"/>
      <c r="C4" s="120"/>
      <c r="D4" s="120"/>
      <c r="E4" s="120"/>
    </row>
    <row r="5" spans="1:6" ht="8.4" customHeight="1" x14ac:dyDescent="0.4">
      <c r="A5" s="25"/>
      <c r="B5" s="25"/>
      <c r="C5" s="25"/>
      <c r="D5" s="25"/>
      <c r="E5" s="25"/>
    </row>
    <row r="6" spans="1:6" ht="21" x14ac:dyDescent="0.4">
      <c r="A6" s="121" t="s">
        <v>10</v>
      </c>
      <c r="B6" s="121"/>
      <c r="C6" s="121"/>
      <c r="D6" s="121"/>
      <c r="E6" s="121"/>
    </row>
    <row r="7" spans="1:6" ht="6.6" customHeight="1" x14ac:dyDescent="0.4">
      <c r="A7" s="24"/>
      <c r="B7" s="24"/>
      <c r="C7" s="24"/>
      <c r="D7" s="24"/>
      <c r="E7" s="24"/>
    </row>
    <row r="8" spans="1:6" ht="25.2" customHeight="1" x14ac:dyDescent="0.3">
      <c r="A8" s="122" t="s">
        <v>9</v>
      </c>
      <c r="B8" s="122"/>
      <c r="C8" s="122"/>
      <c r="D8" s="122"/>
      <c r="E8" s="122"/>
    </row>
    <row r="9" spans="1:6" ht="3.6" customHeight="1" x14ac:dyDescent="0.4">
      <c r="A9" s="38"/>
      <c r="B9" s="38"/>
      <c r="C9" s="38"/>
      <c r="D9" s="38"/>
      <c r="E9" s="38"/>
    </row>
    <row r="10" spans="1:6" ht="25.8" x14ac:dyDescent="0.3">
      <c r="A10" s="123">
        <v>45717</v>
      </c>
      <c r="B10" s="123"/>
      <c r="C10" s="123"/>
      <c r="D10" s="123"/>
      <c r="E10" s="123"/>
    </row>
    <row r="11" spans="1:6" ht="7.2" customHeight="1" x14ac:dyDescent="0.3">
      <c r="A11" s="23"/>
      <c r="B11" s="23"/>
      <c r="C11" s="23"/>
      <c r="D11" s="23"/>
      <c r="E11" s="23"/>
    </row>
    <row r="12" spans="1:6" ht="40.200000000000003" customHeight="1" x14ac:dyDescent="0.3">
      <c r="A12" s="22" t="s">
        <v>8</v>
      </c>
      <c r="B12" s="64"/>
      <c r="C12" s="115" t="s">
        <v>7</v>
      </c>
      <c r="D12" s="115"/>
      <c r="E12" s="115"/>
    </row>
    <row r="13" spans="1:6" ht="52.2" customHeight="1" x14ac:dyDescent="0.3">
      <c r="A13" s="21" t="s">
        <v>6</v>
      </c>
      <c r="B13" s="64"/>
      <c r="C13" s="116"/>
      <c r="D13" s="116"/>
      <c r="E13" s="116"/>
    </row>
    <row r="14" spans="1:6" ht="76.5" customHeight="1" x14ac:dyDescent="0.3">
      <c r="A14" s="117" t="s">
        <v>4</v>
      </c>
      <c r="B14" s="118"/>
      <c r="C14" s="20" t="s">
        <v>28</v>
      </c>
      <c r="D14" s="20" t="s">
        <v>29</v>
      </c>
      <c r="E14" s="20" t="s">
        <v>31</v>
      </c>
    </row>
    <row r="15" spans="1:6" ht="13.95" customHeight="1" x14ac:dyDescent="0.3">
      <c r="A15" s="113">
        <f>A10</f>
        <v>45717</v>
      </c>
      <c r="B15" s="114"/>
      <c r="C15" s="49">
        <f>IF(VLOOKUP($A15,'PM10 Results'!$A$1648:$L$3110,2,FALSE)="No Data", "No Data",VLOOKUP($A15,'PM10 Results'!$A$1648:$L$3110,2,FALSE))</f>
        <v>25.54</v>
      </c>
      <c r="D15" s="49">
        <f>IF(VLOOKUP($A15,'PM10 Results'!$A$1648:$L$3110,4,FALSE)="No Data", "No Data",VLOOKUP($A15,'PM10 Results'!$A$1648:$L$3110,4,FALSE))</f>
        <v>26.75</v>
      </c>
      <c r="E15" s="49">
        <f>IF(VLOOKUP($A15,'PM10 Results'!$A$1648:$L$3110,6,FALSE)="No Data", "No Data",VLOOKUP($A15,'PM10 Results'!$A$1648:$L$3110,6,FALSE))</f>
        <v>25.44</v>
      </c>
      <c r="F15" s="19"/>
    </row>
    <row r="16" spans="1:6" ht="13.95" customHeight="1" x14ac:dyDescent="0.3">
      <c r="A16" s="113">
        <f>IF(A15="","",A15+1)</f>
        <v>45718</v>
      </c>
      <c r="B16" s="114"/>
      <c r="C16" s="49">
        <f>IF(VLOOKUP($A16,'PM10 Results'!$A$1648:$L$3110,2,FALSE)="No Data", "No Data",VLOOKUP($A16,'PM10 Results'!$A$1648:$L$3110,2,FALSE))</f>
        <v>23.68</v>
      </c>
      <c r="D16" s="49">
        <f>IF(VLOOKUP($A16,'PM10 Results'!$A$1648:$L$3110,4,FALSE)="No Data", "No Data",VLOOKUP($A16,'PM10 Results'!$A$1648:$L$3110,4,FALSE))</f>
        <v>22.6</v>
      </c>
      <c r="E16" s="49">
        <f>IF(VLOOKUP($A16,'PM10 Results'!$A$1648:$L$3110,6,FALSE)="No Data", "No Data",VLOOKUP($A16,'PM10 Results'!$A$1648:$L$3110,6,FALSE))</f>
        <v>21.16</v>
      </c>
    </row>
    <row r="17" spans="1:6" ht="13.95" customHeight="1" x14ac:dyDescent="0.3">
      <c r="A17" s="113">
        <f t="shared" ref="A17:A45" si="0">IF(A16="","",A16+1)</f>
        <v>45719</v>
      </c>
      <c r="B17" s="114"/>
      <c r="C17" s="49">
        <f>IF(VLOOKUP($A17,'PM10 Results'!$A$1648:$L$3110,2,FALSE)="No Data", "No Data",VLOOKUP($A17,'PM10 Results'!$A$1648:$L$3110,2,FALSE))</f>
        <v>17.170000000000002</v>
      </c>
      <c r="D17" s="49">
        <f>IF(VLOOKUP($A17,'PM10 Results'!$A$1648:$L$3110,4,FALSE)="No Data", "No Data",VLOOKUP($A17,'PM10 Results'!$A$1648:$L$3110,4,FALSE))</f>
        <v>17.690000000000001</v>
      </c>
      <c r="E17" s="49">
        <f>IF(VLOOKUP($A17,'PM10 Results'!$A$1648:$L$3110,6,FALSE)="No Data", "No Data",VLOOKUP($A17,'PM10 Results'!$A$1648:$L$3110,6,FALSE))</f>
        <v>18.130476190476198</v>
      </c>
    </row>
    <row r="18" spans="1:6" ht="13.95" customHeight="1" x14ac:dyDescent="0.3">
      <c r="A18" s="113">
        <f t="shared" si="0"/>
        <v>45720</v>
      </c>
      <c r="B18" s="114"/>
      <c r="C18" s="49">
        <f>IF(VLOOKUP($A18,'PM10 Results'!$A$1648:$L$3110,2,FALSE)="No Data", "No Data",VLOOKUP($A18,'PM10 Results'!$A$1648:$L$3110,2,FALSE))</f>
        <v>15.06</v>
      </c>
      <c r="D18" s="49">
        <f>IF(VLOOKUP($A18,'PM10 Results'!$A$1648:$L$3110,4,FALSE)="No Data", "No Data",VLOOKUP($A18,'PM10 Results'!$A$1648:$L$3110,4,FALSE))</f>
        <v>14.53</v>
      </c>
      <c r="E18" s="49">
        <f>IF(VLOOKUP($A18,'PM10 Results'!$A$1648:$L$3110,6,FALSE)="No Data", "No Data",VLOOKUP($A18,'PM10 Results'!$A$1648:$L$3110,6,FALSE))</f>
        <v>15.63</v>
      </c>
    </row>
    <row r="19" spans="1:6" ht="13.95" customHeight="1" x14ac:dyDescent="0.3">
      <c r="A19" s="113">
        <f t="shared" si="0"/>
        <v>45721</v>
      </c>
      <c r="B19" s="114"/>
      <c r="C19" s="49">
        <f>IF(VLOOKUP($A19,'PM10 Results'!$A$1648:$L$3110,2,FALSE)="No Data", "No Data",VLOOKUP($A19,'PM10 Results'!$A$1648:$L$3110,2,FALSE))</f>
        <v>11.21</v>
      </c>
      <c r="D19" s="49">
        <f>IF(VLOOKUP($A19,'PM10 Results'!$A$1648:$L$3110,4,FALSE)="No Data", "No Data",VLOOKUP($A19,'PM10 Results'!$A$1648:$L$3110,4,FALSE))</f>
        <v>10.58</v>
      </c>
      <c r="E19" s="49">
        <f>IF(VLOOKUP($A19,'PM10 Results'!$A$1648:$L$3110,6,FALSE)="No Data", "No Data",VLOOKUP($A19,'PM10 Results'!$A$1648:$L$3110,6,FALSE))</f>
        <v>11.69</v>
      </c>
    </row>
    <row r="20" spans="1:6" ht="13.95" customHeight="1" x14ac:dyDescent="0.3">
      <c r="A20" s="113">
        <f t="shared" si="0"/>
        <v>45722</v>
      </c>
      <c r="B20" s="114"/>
      <c r="C20" s="49">
        <f>IF(VLOOKUP($A20,'PM10 Results'!$A$1648:$L$3110,2,FALSE)="No Data", "No Data",VLOOKUP($A20,'PM10 Results'!$A$1648:$L$3110,2,FALSE))</f>
        <v>10.23</v>
      </c>
      <c r="D20" s="49" t="str">
        <f>IF(VLOOKUP($A20,'PM10 Results'!$A$1648:$L$3110,4,FALSE)="No Data", "No Data",VLOOKUP($A20,'PM10 Results'!$A$1648:$L$3110,4,FALSE))</f>
        <v>No Data</v>
      </c>
      <c r="E20" s="49">
        <f>IF(VLOOKUP($A20,'PM10 Results'!$A$1648:$L$3110,6,FALSE)="No Data", "No Data",VLOOKUP($A20,'PM10 Results'!$A$1648:$L$3110,6,FALSE))</f>
        <v>12.28</v>
      </c>
    </row>
    <row r="21" spans="1:6" ht="13.95" customHeight="1" x14ac:dyDescent="0.3">
      <c r="A21" s="113">
        <f t="shared" si="0"/>
        <v>45723</v>
      </c>
      <c r="B21" s="114"/>
      <c r="C21" s="49">
        <f>IF(VLOOKUP($A21,'PM10 Results'!$A$1648:$L$3110,2,FALSE)="No Data", "No Data",VLOOKUP($A21,'PM10 Results'!$A$1648:$L$3110,2,FALSE))</f>
        <v>13.29</v>
      </c>
      <c r="D21" s="49">
        <f>IF(VLOOKUP($A21,'PM10 Results'!$A$1648:$L$3110,4,FALSE)="No Data", "No Data",VLOOKUP($A21,'PM10 Results'!$A$1648:$L$3110,4,FALSE))</f>
        <v>9.09</v>
      </c>
      <c r="E21" s="49">
        <f>IF(VLOOKUP($A21,'PM10 Results'!$A$1648:$L$3110,6,FALSE)="No Data", "No Data",VLOOKUP($A21,'PM10 Results'!$A$1648:$L$3110,6,FALSE))</f>
        <v>16.55</v>
      </c>
    </row>
    <row r="22" spans="1:6" ht="13.95" customHeight="1" x14ac:dyDescent="0.3">
      <c r="A22" s="113">
        <f t="shared" si="0"/>
        <v>45724</v>
      </c>
      <c r="B22" s="114"/>
      <c r="C22" s="49">
        <f>IF(VLOOKUP($A22,'PM10 Results'!$A$1648:$L$3110,2,FALSE)="No Data", "No Data",VLOOKUP($A22,'PM10 Results'!$A$1648:$L$3110,2,FALSE))</f>
        <v>9.92</v>
      </c>
      <c r="D22" s="49">
        <f>IF(VLOOKUP($A22,'PM10 Results'!$A$1648:$L$3110,4,FALSE)="No Data", "No Data",VLOOKUP($A22,'PM10 Results'!$A$1648:$L$3110,4,FALSE))</f>
        <v>7.84</v>
      </c>
      <c r="E22" s="49">
        <f>IF(VLOOKUP($A22,'PM10 Results'!$A$1648:$L$3110,6,FALSE)="No Data", "No Data",VLOOKUP($A22,'PM10 Results'!$A$1648:$L$3110,6,FALSE))</f>
        <v>10.28</v>
      </c>
    </row>
    <row r="23" spans="1:6" ht="13.95" customHeight="1" x14ac:dyDescent="0.3">
      <c r="A23" s="113">
        <f t="shared" si="0"/>
        <v>45725</v>
      </c>
      <c r="B23" s="114"/>
      <c r="C23" s="49">
        <f>IF(VLOOKUP($A23,'PM10 Results'!$A$1648:$L$3110,2,FALSE)="No Data", "No Data",VLOOKUP($A23,'PM10 Results'!$A$1648:$L$3110,2,FALSE))</f>
        <v>11.43</v>
      </c>
      <c r="D23" s="49">
        <f>IF(VLOOKUP($A23,'PM10 Results'!$A$1648:$L$3110,4,FALSE)="No Data", "No Data",VLOOKUP($A23,'PM10 Results'!$A$1648:$L$3110,4,FALSE))</f>
        <v>11.13</v>
      </c>
      <c r="E23" s="49">
        <f>IF(VLOOKUP($A23,'PM10 Results'!$A$1648:$L$3110,6,FALSE)="No Data", "No Data",VLOOKUP($A23,'PM10 Results'!$A$1648:$L$3110,6,FALSE))</f>
        <v>14.62</v>
      </c>
    </row>
    <row r="24" spans="1:6" ht="13.95" customHeight="1" x14ac:dyDescent="0.3">
      <c r="A24" s="113">
        <f t="shared" si="0"/>
        <v>45726</v>
      </c>
      <c r="B24" s="114"/>
      <c r="C24" s="49">
        <f>IF(VLOOKUP($A24,'PM10 Results'!$A$1648:$L$3110,2,FALSE)="No Data", "No Data",VLOOKUP($A24,'PM10 Results'!$A$1648:$L$3110,2,FALSE))</f>
        <v>10.65</v>
      </c>
      <c r="D24" s="49">
        <f>IF(VLOOKUP($A24,'PM10 Results'!$A$1648:$L$3110,4,FALSE)="No Data", "No Data",VLOOKUP($A24,'PM10 Results'!$A$1648:$L$3110,4,FALSE))</f>
        <v>10.799500000000007</v>
      </c>
      <c r="E24" s="49">
        <f>IF(VLOOKUP($A24,'PM10 Results'!$A$1648:$L$3110,6,FALSE)="No Data", "No Data",VLOOKUP($A24,'PM10 Results'!$A$1648:$L$3110,6,FALSE))</f>
        <v>11.43</v>
      </c>
    </row>
    <row r="25" spans="1:6" ht="13.95" customHeight="1" x14ac:dyDescent="0.3">
      <c r="A25" s="113">
        <f t="shared" si="0"/>
        <v>45727</v>
      </c>
      <c r="B25" s="114"/>
      <c r="C25" s="49">
        <f>IF(VLOOKUP($A25,'PM10 Results'!$A$1648:$L$3110,2,FALSE)="No Data", "No Data",VLOOKUP($A25,'PM10 Results'!$A$1648:$L$3110,2,FALSE))</f>
        <v>8.67</v>
      </c>
      <c r="D25" s="49">
        <f>IF(VLOOKUP($A25,'PM10 Results'!$A$1648:$L$3110,4,FALSE)="No Data", "No Data",VLOOKUP($A25,'PM10 Results'!$A$1648:$L$3110,4,FALSE))</f>
        <v>9.18</v>
      </c>
      <c r="E25" s="49">
        <f>IF(VLOOKUP($A25,'PM10 Results'!$A$1648:$L$3110,6,FALSE)="No Data", "No Data",VLOOKUP($A25,'PM10 Results'!$A$1648:$L$3110,6,FALSE))</f>
        <v>10.782173913043477</v>
      </c>
      <c r="F25" s="19"/>
    </row>
    <row r="26" spans="1:6" ht="13.95" customHeight="1" x14ac:dyDescent="0.3">
      <c r="A26" s="113">
        <f t="shared" si="0"/>
        <v>45728</v>
      </c>
      <c r="B26" s="114"/>
      <c r="C26" s="49">
        <f>IF(VLOOKUP($A26,'PM10 Results'!$A$1648:$L$3110,2,FALSE)="No Data", "No Data",VLOOKUP($A26,'PM10 Results'!$A$1648:$L$3110,2,FALSE))</f>
        <v>8.7799999999999994</v>
      </c>
      <c r="D26" s="49" t="str">
        <f>IF(VLOOKUP($A26,'PM10 Results'!$A$1648:$L$3110,4,FALSE)="No Data", "No Data",VLOOKUP($A26,'PM10 Results'!$A$1648:$L$3110,4,FALSE))</f>
        <v>No Data</v>
      </c>
      <c r="E26" s="49">
        <f>IF(VLOOKUP($A26,'PM10 Results'!$A$1648:$L$3110,6,FALSE)="No Data", "No Data",VLOOKUP($A26,'PM10 Results'!$A$1648:$L$3110,6,FALSE))</f>
        <v>10.89</v>
      </c>
    </row>
    <row r="27" spans="1:6" ht="13.95" customHeight="1" x14ac:dyDescent="0.3">
      <c r="A27" s="113">
        <f t="shared" si="0"/>
        <v>45729</v>
      </c>
      <c r="B27" s="114"/>
      <c r="C27" s="49">
        <f>IF(VLOOKUP($A27,'PM10 Results'!$A$1648:$L$3110,2,FALSE)="No Data", "No Data",VLOOKUP($A27,'PM10 Results'!$A$1648:$L$3110,2,FALSE))</f>
        <v>12.06</v>
      </c>
      <c r="D27" s="49" t="str">
        <f>IF(VLOOKUP($A27,'PM10 Results'!$A$1648:$L$3110,4,FALSE)="No Data", "No Data",VLOOKUP($A27,'PM10 Results'!$A$1648:$L$3110,4,FALSE))</f>
        <v>No Data</v>
      </c>
      <c r="E27" s="49">
        <f>IF(VLOOKUP($A27,'PM10 Results'!$A$1648:$L$3110,6,FALSE)="No Data", "No Data",VLOOKUP($A27,'PM10 Results'!$A$1648:$L$3110,6,FALSE))</f>
        <v>11.6</v>
      </c>
    </row>
    <row r="28" spans="1:6" ht="13.95" customHeight="1" x14ac:dyDescent="0.3">
      <c r="A28" s="113">
        <f t="shared" si="0"/>
        <v>45730</v>
      </c>
      <c r="B28" s="114"/>
      <c r="C28" s="49">
        <f>IF(VLOOKUP($A28,'PM10 Results'!$A$1648:$L$3110,2,FALSE)="No Data", "No Data",VLOOKUP($A28,'PM10 Results'!$A$1648:$L$3110,2,FALSE))</f>
        <v>10.81</v>
      </c>
      <c r="D28" s="49">
        <f>IF(VLOOKUP($A28,'PM10 Results'!$A$1648:$L$3110,4,FALSE)="No Data", "No Data",VLOOKUP($A28,'PM10 Results'!$A$1648:$L$3110,4,FALSE))</f>
        <v>12.13</v>
      </c>
      <c r="E28" s="49">
        <f>IF(VLOOKUP($A28,'PM10 Results'!$A$1648:$L$3110,6,FALSE)="No Data", "No Data",VLOOKUP($A28,'PM10 Results'!$A$1648:$L$3110,6,FALSE))</f>
        <v>12.75</v>
      </c>
    </row>
    <row r="29" spans="1:6" ht="13.95" customHeight="1" x14ac:dyDescent="0.3">
      <c r="A29" s="113">
        <f t="shared" si="0"/>
        <v>45731</v>
      </c>
      <c r="B29" s="114"/>
      <c r="C29" s="49">
        <f>IF(VLOOKUP($A29,'PM10 Results'!$A$1648:$L$3110,2,FALSE)="No Data", "No Data",VLOOKUP($A29,'PM10 Results'!$A$1648:$L$3110,2,FALSE))</f>
        <v>12.52</v>
      </c>
      <c r="D29" s="49">
        <f>IF(VLOOKUP($A29,'PM10 Results'!$A$1648:$L$3110,4,FALSE)="No Data", "No Data",VLOOKUP($A29,'PM10 Results'!$A$1648:$L$3110,4,FALSE))</f>
        <v>13.95</v>
      </c>
      <c r="E29" s="49">
        <f>IF(VLOOKUP($A29,'PM10 Results'!$A$1648:$L$3110,6,FALSE)="No Data", "No Data",VLOOKUP($A29,'PM10 Results'!$A$1648:$L$3110,6,FALSE))</f>
        <v>14.04</v>
      </c>
    </row>
    <row r="30" spans="1:6" ht="13.95" customHeight="1" x14ac:dyDescent="0.3">
      <c r="A30" s="113">
        <f t="shared" si="0"/>
        <v>45732</v>
      </c>
      <c r="B30" s="114"/>
      <c r="C30" s="49">
        <f>IF(VLOOKUP($A30,'PM10 Results'!$A$1648:$L$3110,2,FALSE)="No Data", "No Data",VLOOKUP($A30,'PM10 Results'!$A$1648:$L$3110,2,FALSE))</f>
        <v>12.2</v>
      </c>
      <c r="D30" s="49" t="str">
        <f>IF(VLOOKUP($A30,'PM10 Results'!$A$1648:$L$3110,4,FALSE)="No Data", "No Data",VLOOKUP($A30,'PM10 Results'!$A$1648:$L$3110,4,FALSE))</f>
        <v>No Data</v>
      </c>
      <c r="E30" s="49">
        <f>IF(VLOOKUP($A30,'PM10 Results'!$A$1648:$L$3110,6,FALSE)="No Data", "No Data",VLOOKUP($A30,'PM10 Results'!$A$1648:$L$3110,6,FALSE))</f>
        <v>13.69</v>
      </c>
    </row>
    <row r="31" spans="1:6" ht="13.95" customHeight="1" x14ac:dyDescent="0.3">
      <c r="A31" s="113">
        <f t="shared" si="0"/>
        <v>45733</v>
      </c>
      <c r="B31" s="114"/>
      <c r="C31" s="49">
        <f>IF(VLOOKUP($A31,'PM10 Results'!$A$1648:$L$3110,2,FALSE)="No Data", "No Data",VLOOKUP($A31,'PM10 Results'!$A$1648:$L$3110,2,FALSE))</f>
        <v>22.42</v>
      </c>
      <c r="D31" s="49" t="str">
        <f>IF(VLOOKUP($A31,'PM10 Results'!$A$1648:$L$3110,4,FALSE)="No Data", "No Data",VLOOKUP($A31,'PM10 Results'!$A$1648:$L$3110,4,FALSE))</f>
        <v>No Data</v>
      </c>
      <c r="E31" s="49">
        <f>IF(VLOOKUP($A31,'PM10 Results'!$A$1648:$L$3110,6,FALSE)="No Data", "No Data",VLOOKUP($A31,'PM10 Results'!$A$1648:$L$3110,6,FALSE))</f>
        <v>22.79</v>
      </c>
    </row>
    <row r="32" spans="1:6" ht="13.95" customHeight="1" x14ac:dyDescent="0.3">
      <c r="A32" s="113">
        <f t="shared" si="0"/>
        <v>45734</v>
      </c>
      <c r="B32" s="114"/>
      <c r="C32" s="49">
        <f>IF(VLOOKUP($A32,'PM10 Results'!$A$1648:$L$3110,2,FALSE)="No Data", "No Data",VLOOKUP($A32,'PM10 Results'!$A$1648:$L$3110,2,FALSE))</f>
        <v>21.18</v>
      </c>
      <c r="D32" s="49">
        <f>IF(VLOOKUP($A32,'PM10 Results'!$A$1648:$L$3110,4,FALSE)="No Data", "No Data",VLOOKUP($A32,'PM10 Results'!$A$1648:$L$3110,4,FALSE))</f>
        <v>18.16</v>
      </c>
      <c r="E32" s="49">
        <f>IF(VLOOKUP($A32,'PM10 Results'!$A$1648:$L$3110,6,FALSE)="No Data", "No Data",VLOOKUP($A32,'PM10 Results'!$A$1648:$L$3110,6,FALSE))</f>
        <v>21.66</v>
      </c>
    </row>
    <row r="33" spans="1:7" ht="13.95" customHeight="1" x14ac:dyDescent="0.3">
      <c r="A33" s="113">
        <f t="shared" si="0"/>
        <v>45735</v>
      </c>
      <c r="B33" s="114"/>
      <c r="C33" s="49">
        <f>IF(VLOOKUP($A33,'PM10 Results'!$A$1648:$L$3110,2,FALSE)="No Data", "No Data",VLOOKUP($A33,'PM10 Results'!$A$1648:$L$3110,2,FALSE))</f>
        <v>19.05</v>
      </c>
      <c r="D33" s="49" t="str">
        <f>IF(VLOOKUP($A33,'PM10 Results'!$A$1648:$L$3110,4,FALSE)="No Data", "No Data",VLOOKUP($A33,'PM10 Results'!$A$1648:$L$3110,4,FALSE))</f>
        <v>No Data</v>
      </c>
      <c r="E33" s="49">
        <f>IF(VLOOKUP($A33,'PM10 Results'!$A$1648:$L$3110,6,FALSE)="No Data", "No Data",VLOOKUP($A33,'PM10 Results'!$A$1648:$L$3110,6,FALSE))</f>
        <v>15.44</v>
      </c>
    </row>
    <row r="34" spans="1:7" ht="13.95" customHeight="1" x14ac:dyDescent="0.3">
      <c r="A34" s="113">
        <f t="shared" si="0"/>
        <v>45736</v>
      </c>
      <c r="B34" s="114"/>
      <c r="C34" s="49">
        <f>IF(VLOOKUP($A34,'PM10 Results'!$A$1648:$L$3110,2,FALSE)="No Data", "No Data",VLOOKUP($A34,'PM10 Results'!$A$1648:$L$3110,2,FALSE))</f>
        <v>16.98</v>
      </c>
      <c r="D34" s="49" t="str">
        <f>IF(VLOOKUP($A34,'PM10 Results'!$A$1648:$L$3110,4,FALSE)="No Data", "No Data",VLOOKUP($A34,'PM10 Results'!$A$1648:$L$3110,4,FALSE))</f>
        <v>No Data</v>
      </c>
      <c r="E34" s="49">
        <f>IF(VLOOKUP($A34,'PM10 Results'!$A$1648:$L$3110,6,FALSE)="No Data", "No Data",VLOOKUP($A34,'PM10 Results'!$A$1648:$L$3110,6,FALSE))</f>
        <v>18.440000000000001</v>
      </c>
    </row>
    <row r="35" spans="1:7" ht="13.95" customHeight="1" x14ac:dyDescent="0.3">
      <c r="A35" s="113">
        <f t="shared" si="0"/>
        <v>45737</v>
      </c>
      <c r="B35" s="114"/>
      <c r="C35" s="49">
        <f>IF(VLOOKUP($A35,'PM10 Results'!$A$1648:$L$3110,2,FALSE)="No Data", "No Data",VLOOKUP($A35,'PM10 Results'!$A$1648:$L$3110,2,FALSE))</f>
        <v>12.82</v>
      </c>
      <c r="D35" s="49" t="str">
        <f>IF(VLOOKUP($A35,'PM10 Results'!$A$1648:$L$3110,4,FALSE)="No Data", "No Data",VLOOKUP($A35,'PM10 Results'!$A$1648:$L$3110,4,FALSE))</f>
        <v>No Data</v>
      </c>
      <c r="E35" s="49">
        <f>IF(VLOOKUP($A35,'PM10 Results'!$A$1648:$L$3110,6,FALSE)="No Data", "No Data",VLOOKUP($A35,'PM10 Results'!$A$1648:$L$3110,6,FALSE))</f>
        <v>14.12</v>
      </c>
    </row>
    <row r="36" spans="1:7" ht="13.95" customHeight="1" x14ac:dyDescent="0.3">
      <c r="A36" s="113">
        <f t="shared" si="0"/>
        <v>45738</v>
      </c>
      <c r="B36" s="114"/>
      <c r="C36" s="49">
        <f>IF(VLOOKUP($A36,'PM10 Results'!$A$1648:$L$3110,2,FALSE)="No Data", "No Data",VLOOKUP($A36,'PM10 Results'!$A$1648:$L$3110,2,FALSE))</f>
        <v>12.16</v>
      </c>
      <c r="D36" s="49">
        <f>IF(VLOOKUP($A36,'PM10 Results'!$A$1648:$L$3110,4,FALSE)="No Data", "No Data",VLOOKUP($A36,'PM10 Results'!$A$1648:$L$3110,4,FALSE))</f>
        <v>11.21</v>
      </c>
      <c r="E36" s="49">
        <f>IF(VLOOKUP($A36,'PM10 Results'!$A$1648:$L$3110,6,FALSE)="No Data", "No Data",VLOOKUP($A36,'PM10 Results'!$A$1648:$L$3110,6,FALSE))</f>
        <v>14.22</v>
      </c>
    </row>
    <row r="37" spans="1:7" ht="13.95" customHeight="1" x14ac:dyDescent="0.3">
      <c r="A37" s="113">
        <f t="shared" si="0"/>
        <v>45739</v>
      </c>
      <c r="B37" s="114"/>
      <c r="C37" s="49">
        <f>IF(VLOOKUP($A37,'PM10 Results'!$A$1648:$L$3110,2,FALSE)="No Data", "No Data",VLOOKUP($A37,'PM10 Results'!$A$1648:$L$3110,2,FALSE))</f>
        <v>8.6999999999999993</v>
      </c>
      <c r="D37" s="49" t="str">
        <f>IF(VLOOKUP($A37,'PM10 Results'!$A$1648:$L$3110,4,FALSE)="No Data", "No Data",VLOOKUP($A37,'PM10 Results'!$A$1648:$L$3110,4,FALSE))</f>
        <v>No Data</v>
      </c>
      <c r="E37" s="49">
        <f>IF(VLOOKUP($A37,'PM10 Results'!$A$1648:$L$3110,6,FALSE)="No Data", "No Data",VLOOKUP($A37,'PM10 Results'!$A$1648:$L$3110,6,FALSE))</f>
        <v>9.57</v>
      </c>
    </row>
    <row r="38" spans="1:7" ht="13.95" customHeight="1" x14ac:dyDescent="0.3">
      <c r="A38" s="113">
        <f t="shared" si="0"/>
        <v>45740</v>
      </c>
      <c r="B38" s="114"/>
      <c r="C38" s="49">
        <f>IF(VLOOKUP($A38,'PM10 Results'!$A$1648:$L$3110,2,FALSE)="No Data", "No Data",VLOOKUP($A38,'PM10 Results'!$A$1648:$L$3110,2,FALSE))</f>
        <v>13.27</v>
      </c>
      <c r="D38" s="49" t="str">
        <f>IF(VLOOKUP($A38,'PM10 Results'!$A$1648:$L$3110,4,FALSE)="No Data", "No Data",VLOOKUP($A38,'PM10 Results'!$A$1648:$L$3110,4,FALSE))</f>
        <v>No Data</v>
      </c>
      <c r="E38" s="49">
        <f>IF(VLOOKUP($A38,'PM10 Results'!$A$1648:$L$3110,6,FALSE)="No Data", "No Data",VLOOKUP($A38,'PM10 Results'!$A$1648:$L$3110,6,FALSE))</f>
        <v>11.6</v>
      </c>
    </row>
    <row r="39" spans="1:7" ht="13.95" customHeight="1" x14ac:dyDescent="0.3">
      <c r="A39" s="113">
        <f t="shared" si="0"/>
        <v>45741</v>
      </c>
      <c r="B39" s="114"/>
      <c r="C39" s="49">
        <f>IF(VLOOKUP($A39,'PM10 Results'!$A$1648:$L$3110,2,FALSE)="No Data", "No Data",VLOOKUP($A39,'PM10 Results'!$A$1648:$L$3110,2,FALSE))</f>
        <v>8.58</v>
      </c>
      <c r="D39" s="49">
        <f>IF(VLOOKUP($A39,'PM10 Results'!$A$1648:$L$3110,4,FALSE)="No Data", "No Data",VLOOKUP($A39,'PM10 Results'!$A$1648:$L$3110,4,FALSE))</f>
        <v>7.57</v>
      </c>
      <c r="E39" s="49">
        <f>IF(VLOOKUP($A39,'PM10 Results'!$A$1648:$L$3110,6,FALSE)="No Data", "No Data",VLOOKUP($A39,'PM10 Results'!$A$1648:$L$3110,6,FALSE))</f>
        <v>9.9250000000000007</v>
      </c>
    </row>
    <row r="40" spans="1:7" ht="13.95" customHeight="1" x14ac:dyDescent="0.3">
      <c r="A40" s="113">
        <f t="shared" si="0"/>
        <v>45742</v>
      </c>
      <c r="B40" s="114"/>
      <c r="C40" s="49">
        <f>IF(VLOOKUP($A40,'PM10 Results'!$A$1648:$L$3110,2,FALSE)="No Data", "No Data",VLOOKUP($A40,'PM10 Results'!$A$1648:$L$3110,2,FALSE))</f>
        <v>10.19</v>
      </c>
      <c r="D40" s="49">
        <f>IF(VLOOKUP($A40,'PM10 Results'!$A$1648:$L$3110,4,FALSE)="No Data", "No Data",VLOOKUP($A40,'PM10 Results'!$A$1648:$L$3110,4,FALSE))</f>
        <v>9.16</v>
      </c>
      <c r="E40" s="49">
        <f>IF(VLOOKUP($A40,'PM10 Results'!$A$1648:$L$3110,6,FALSE)="No Data", "No Data",VLOOKUP($A40,'PM10 Results'!$A$1648:$L$3110,6,FALSE))</f>
        <v>11.38</v>
      </c>
    </row>
    <row r="41" spans="1:7" ht="13.95" customHeight="1" x14ac:dyDescent="0.3">
      <c r="A41" s="113">
        <f t="shared" si="0"/>
        <v>45743</v>
      </c>
      <c r="B41" s="114"/>
      <c r="C41" s="49">
        <f>IF(VLOOKUP($A41,'PM10 Results'!$A$1648:$L$3110,2,FALSE)="No Data", "No Data",VLOOKUP($A41,'PM10 Results'!$A$1648:$L$3110,2,FALSE))</f>
        <v>11.61</v>
      </c>
      <c r="D41" s="49">
        <f>IF(VLOOKUP($A41,'PM10 Results'!$A$1648:$L$3110,4,FALSE)="No Data", "No Data",VLOOKUP($A41,'PM10 Results'!$A$1648:$L$3110,4,FALSE))</f>
        <v>10.93</v>
      </c>
      <c r="E41" s="49">
        <f>IF(VLOOKUP($A41,'PM10 Results'!$A$1648:$L$3110,6,FALSE)="No Data", "No Data",VLOOKUP($A41,'PM10 Results'!$A$1648:$L$3110,6,FALSE))</f>
        <v>13.27</v>
      </c>
    </row>
    <row r="42" spans="1:7" ht="13.95" customHeight="1" x14ac:dyDescent="0.3">
      <c r="A42" s="113">
        <f t="shared" si="0"/>
        <v>45744</v>
      </c>
      <c r="B42" s="114"/>
      <c r="C42" s="49">
        <f>IF(VLOOKUP($A42,'PM10 Results'!$A$1648:$L$3110,2,FALSE)="No Data", "No Data",VLOOKUP($A42,'PM10 Results'!$A$1648:$L$3110,2,FALSE))</f>
        <v>10.039999999999999</v>
      </c>
      <c r="D42" s="49">
        <f>IF(VLOOKUP($A42,'PM10 Results'!$A$1648:$L$3110,4,FALSE)="No Data", "No Data",VLOOKUP($A42,'PM10 Results'!$A$1648:$L$3110,4,FALSE))</f>
        <v>9.98</v>
      </c>
      <c r="E42" s="49">
        <f>IF(VLOOKUP($A42,'PM10 Results'!$A$1648:$L$3110,6,FALSE)="No Data", "No Data",VLOOKUP($A42,'PM10 Results'!$A$1648:$L$3110,6,FALSE))</f>
        <v>10.95</v>
      </c>
    </row>
    <row r="43" spans="1:7" ht="13.95" customHeight="1" x14ac:dyDescent="0.3">
      <c r="A43" s="113">
        <f t="shared" si="0"/>
        <v>45745</v>
      </c>
      <c r="B43" s="114"/>
      <c r="C43" s="49">
        <f>IF(VLOOKUP($A43,'PM10 Results'!$A$1648:$L$3110,2,FALSE)="No Data", "No Data",VLOOKUP($A43,'PM10 Results'!$A$1648:$L$3110,2,FALSE))</f>
        <v>5.42</v>
      </c>
      <c r="D43" s="49">
        <f>IF(VLOOKUP($A43,'PM10 Results'!$A$1648:$L$3110,4,FALSE)="No Data", "No Data",VLOOKUP($A43,'PM10 Results'!$A$1648:$L$3110,4,FALSE))</f>
        <v>6.76</v>
      </c>
      <c r="E43" s="49">
        <f>IF(VLOOKUP($A43,'PM10 Results'!$A$1648:$L$3110,6,FALSE)="No Data", "No Data",VLOOKUP($A43,'PM10 Results'!$A$1648:$L$3110,6,FALSE))</f>
        <v>6.68</v>
      </c>
    </row>
    <row r="44" spans="1:7" ht="13.95" customHeight="1" x14ac:dyDescent="0.3">
      <c r="A44" s="113">
        <f t="shared" si="0"/>
        <v>45746</v>
      </c>
      <c r="B44" s="114"/>
      <c r="C44" s="49">
        <f>IF(VLOOKUP($A44,'PM10 Results'!$A$1648:$L$3110,2,FALSE)="No Data", "No Data",VLOOKUP($A44,'PM10 Results'!$A$1648:$L$3110,2,FALSE))</f>
        <v>7.83</v>
      </c>
      <c r="D44" s="49">
        <f>IF(VLOOKUP($A44,'PM10 Results'!$A$1648:$L$3110,4,FALSE)="No Data", "No Data",VLOOKUP($A44,'PM10 Results'!$A$1648:$L$3110,4,FALSE))</f>
        <v>10.1</v>
      </c>
      <c r="E44" s="49">
        <f>IF(VLOOKUP($A44,'PM10 Results'!$A$1648:$L$3110,6,FALSE)="No Data", "No Data",VLOOKUP($A44,'PM10 Results'!$A$1648:$L$3110,6,FALSE))</f>
        <v>10.36</v>
      </c>
    </row>
    <row r="45" spans="1:7" ht="13.95" customHeight="1" thickBot="1" x14ac:dyDescent="0.35">
      <c r="A45" s="113">
        <f t="shared" si="0"/>
        <v>45747</v>
      </c>
      <c r="B45" s="114"/>
      <c r="C45" s="49">
        <f>IF(VLOOKUP($A45,'PM10 Results'!$A$1648:$L$3110,2,FALSE)="No Data", "No Data",VLOOKUP($A45,'PM10 Results'!$A$1648:$L$3110,2,FALSE))</f>
        <v>9.33</v>
      </c>
      <c r="D45" s="49">
        <f>IF(VLOOKUP($A45,'PM10 Results'!$A$1648:$L$3110,4,FALSE)="No Data", "No Data",VLOOKUP($A45,'PM10 Results'!$A$1648:$L$3110,4,FALSE))</f>
        <v>10.029999999999999</v>
      </c>
      <c r="E45" s="49">
        <f>IF(VLOOKUP($A45,'PM10 Results'!$A$1648:$L$3110,6,FALSE)="No Data", "No Data",VLOOKUP($A45,'PM10 Results'!$A$1648:$L$3110,6,FALSE))</f>
        <v>11.32</v>
      </c>
    </row>
    <row r="46" spans="1:7" ht="31.2" customHeight="1" thickBot="1" x14ac:dyDescent="0.35">
      <c r="A46" s="124" t="s">
        <v>5</v>
      </c>
      <c r="B46" s="125"/>
      <c r="C46" s="50">
        <f>VLOOKUP('Web Report - PM10'!$G$46,'PM10 Results'!$A$1648:$L$3110,10,FALSE)</f>
        <v>13.667504942526305</v>
      </c>
      <c r="D46" s="50">
        <f>VLOOKUP('Web Report - PM10'!$G$46,'PM10 Results'!$A$1648:$L$3110,11,FALSE)</f>
        <v>18.17130379311477</v>
      </c>
      <c r="E46" s="62">
        <f>VLOOKUP('Web Report - PM10'!$G$46,'PM10 Results'!$A$1648:$L$3110,12,FALSE)</f>
        <v>14.097937197410712</v>
      </c>
      <c r="G46" s="63">
        <f>MAX(A15:B45)</f>
        <v>45747</v>
      </c>
    </row>
    <row r="47" spans="1:7" ht="84.9" customHeight="1" x14ac:dyDescent="0.3">
      <c r="A47" s="126" t="s">
        <v>138</v>
      </c>
      <c r="B47" s="126"/>
      <c r="C47" s="127"/>
      <c r="D47" s="127"/>
      <c r="E47" s="127"/>
    </row>
  </sheetData>
  <mergeCells count="40">
    <mergeCell ref="A46:B46"/>
    <mergeCell ref="A47:E47"/>
    <mergeCell ref="A15:B15"/>
    <mergeCell ref="A16:B16"/>
    <mergeCell ref="A17:B17"/>
    <mergeCell ref="A18:B18"/>
    <mergeCell ref="A19:B19"/>
    <mergeCell ref="A20:B20"/>
    <mergeCell ref="A21:B21"/>
    <mergeCell ref="A25:B25"/>
    <mergeCell ref="A26:B26"/>
    <mergeCell ref="A27:B27"/>
    <mergeCell ref="A28:B28"/>
    <mergeCell ref="A34:B34"/>
    <mergeCell ref="A39:B39"/>
    <mergeCell ref="A45:B45"/>
    <mergeCell ref="A3:E3"/>
    <mergeCell ref="A4:E4"/>
    <mergeCell ref="A6:E6"/>
    <mergeCell ref="A8:E8"/>
    <mergeCell ref="A10:E10"/>
    <mergeCell ref="C12:E13"/>
    <mergeCell ref="A36:B36"/>
    <mergeCell ref="A37:B37"/>
    <mergeCell ref="A38:B38"/>
    <mergeCell ref="A42:B42"/>
    <mergeCell ref="A14:B14"/>
    <mergeCell ref="A35:B35"/>
    <mergeCell ref="A29:B29"/>
    <mergeCell ref="A30:B30"/>
    <mergeCell ref="A22:B22"/>
    <mergeCell ref="A23:B23"/>
    <mergeCell ref="A24:B24"/>
    <mergeCell ref="A44:B44"/>
    <mergeCell ref="A41:B41"/>
    <mergeCell ref="A31:B31"/>
    <mergeCell ref="A32:B32"/>
    <mergeCell ref="A33:B33"/>
    <mergeCell ref="A40:B40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1"/>
  <sheetViews>
    <sheetView topLeftCell="A10" workbookViewId="0">
      <selection activeCell="L3" sqref="L3"/>
    </sheetView>
  </sheetViews>
  <sheetFormatPr defaultRowHeight="14.4" x14ac:dyDescent="0.3"/>
  <cols>
    <col min="1" max="4" width="11.6640625" customWidth="1"/>
    <col min="5" max="5" width="1.109375" customWidth="1"/>
    <col min="6" max="9" width="11.6640625" customWidth="1"/>
    <col min="10" max="10" width="1.33203125" customWidth="1"/>
    <col min="11" max="14" width="11.6640625" customWidth="1"/>
    <col min="15" max="15" width="1.44140625" customWidth="1"/>
    <col min="16" max="16" width="11.6640625" customWidth="1"/>
    <col min="17" max="17" width="15.5546875" style="41" customWidth="1"/>
    <col min="18" max="19" width="11.6640625" customWidth="1"/>
    <col min="257" max="260" width="11.6640625" customWidth="1"/>
    <col min="261" max="261" width="1.109375" customWidth="1"/>
    <col min="262" max="265" width="11.6640625" customWidth="1"/>
    <col min="266" max="266" width="1.33203125" customWidth="1"/>
    <col min="267" max="270" width="11.6640625" customWidth="1"/>
    <col min="271" max="271" width="1.44140625" customWidth="1"/>
    <col min="272" max="275" width="11.6640625" customWidth="1"/>
    <col min="513" max="516" width="11.6640625" customWidth="1"/>
    <col min="517" max="517" width="1.109375" customWidth="1"/>
    <col min="518" max="521" width="11.6640625" customWidth="1"/>
    <col min="522" max="522" width="1.33203125" customWidth="1"/>
    <col min="523" max="526" width="11.6640625" customWidth="1"/>
    <col min="527" max="527" width="1.44140625" customWidth="1"/>
    <col min="528" max="531" width="11.6640625" customWidth="1"/>
    <col min="769" max="772" width="11.6640625" customWidth="1"/>
    <col min="773" max="773" width="1.109375" customWidth="1"/>
    <col min="774" max="777" width="11.6640625" customWidth="1"/>
    <col min="778" max="778" width="1.33203125" customWidth="1"/>
    <col min="779" max="782" width="11.6640625" customWidth="1"/>
    <col min="783" max="783" width="1.44140625" customWidth="1"/>
    <col min="784" max="787" width="11.6640625" customWidth="1"/>
    <col min="1025" max="1028" width="11.6640625" customWidth="1"/>
    <col min="1029" max="1029" width="1.109375" customWidth="1"/>
    <col min="1030" max="1033" width="11.6640625" customWidth="1"/>
    <col min="1034" max="1034" width="1.33203125" customWidth="1"/>
    <col min="1035" max="1038" width="11.6640625" customWidth="1"/>
    <col min="1039" max="1039" width="1.44140625" customWidth="1"/>
    <col min="1040" max="1043" width="11.6640625" customWidth="1"/>
    <col min="1281" max="1284" width="11.6640625" customWidth="1"/>
    <col min="1285" max="1285" width="1.109375" customWidth="1"/>
    <col min="1286" max="1289" width="11.6640625" customWidth="1"/>
    <col min="1290" max="1290" width="1.33203125" customWidth="1"/>
    <col min="1291" max="1294" width="11.6640625" customWidth="1"/>
    <col min="1295" max="1295" width="1.44140625" customWidth="1"/>
    <col min="1296" max="1299" width="11.6640625" customWidth="1"/>
    <col min="1537" max="1540" width="11.6640625" customWidth="1"/>
    <col min="1541" max="1541" width="1.109375" customWidth="1"/>
    <col min="1542" max="1545" width="11.6640625" customWidth="1"/>
    <col min="1546" max="1546" width="1.33203125" customWidth="1"/>
    <col min="1547" max="1550" width="11.6640625" customWidth="1"/>
    <col min="1551" max="1551" width="1.44140625" customWidth="1"/>
    <col min="1552" max="1555" width="11.6640625" customWidth="1"/>
    <col min="1793" max="1796" width="11.6640625" customWidth="1"/>
    <col min="1797" max="1797" width="1.109375" customWidth="1"/>
    <col min="1798" max="1801" width="11.6640625" customWidth="1"/>
    <col min="1802" max="1802" width="1.33203125" customWidth="1"/>
    <col min="1803" max="1806" width="11.6640625" customWidth="1"/>
    <col min="1807" max="1807" width="1.44140625" customWidth="1"/>
    <col min="1808" max="1811" width="11.6640625" customWidth="1"/>
    <col min="2049" max="2052" width="11.6640625" customWidth="1"/>
    <col min="2053" max="2053" width="1.109375" customWidth="1"/>
    <col min="2054" max="2057" width="11.6640625" customWidth="1"/>
    <col min="2058" max="2058" width="1.33203125" customWidth="1"/>
    <col min="2059" max="2062" width="11.6640625" customWidth="1"/>
    <col min="2063" max="2063" width="1.44140625" customWidth="1"/>
    <col min="2064" max="2067" width="11.6640625" customWidth="1"/>
    <col min="2305" max="2308" width="11.6640625" customWidth="1"/>
    <col min="2309" max="2309" width="1.109375" customWidth="1"/>
    <col min="2310" max="2313" width="11.6640625" customWidth="1"/>
    <col min="2314" max="2314" width="1.33203125" customWidth="1"/>
    <col min="2315" max="2318" width="11.6640625" customWidth="1"/>
    <col min="2319" max="2319" width="1.44140625" customWidth="1"/>
    <col min="2320" max="2323" width="11.6640625" customWidth="1"/>
    <col min="2561" max="2564" width="11.6640625" customWidth="1"/>
    <col min="2565" max="2565" width="1.109375" customWidth="1"/>
    <col min="2566" max="2569" width="11.6640625" customWidth="1"/>
    <col min="2570" max="2570" width="1.33203125" customWidth="1"/>
    <col min="2571" max="2574" width="11.6640625" customWidth="1"/>
    <col min="2575" max="2575" width="1.44140625" customWidth="1"/>
    <col min="2576" max="2579" width="11.6640625" customWidth="1"/>
    <col min="2817" max="2820" width="11.6640625" customWidth="1"/>
    <col min="2821" max="2821" width="1.109375" customWidth="1"/>
    <col min="2822" max="2825" width="11.6640625" customWidth="1"/>
    <col min="2826" max="2826" width="1.33203125" customWidth="1"/>
    <col min="2827" max="2830" width="11.6640625" customWidth="1"/>
    <col min="2831" max="2831" width="1.44140625" customWidth="1"/>
    <col min="2832" max="2835" width="11.6640625" customWidth="1"/>
    <col min="3073" max="3076" width="11.6640625" customWidth="1"/>
    <col min="3077" max="3077" width="1.109375" customWidth="1"/>
    <col min="3078" max="3081" width="11.6640625" customWidth="1"/>
    <col min="3082" max="3082" width="1.33203125" customWidth="1"/>
    <col min="3083" max="3086" width="11.6640625" customWidth="1"/>
    <col min="3087" max="3087" width="1.44140625" customWidth="1"/>
    <col min="3088" max="3091" width="11.6640625" customWidth="1"/>
    <col min="3329" max="3332" width="11.6640625" customWidth="1"/>
    <col min="3333" max="3333" width="1.109375" customWidth="1"/>
    <col min="3334" max="3337" width="11.6640625" customWidth="1"/>
    <col min="3338" max="3338" width="1.33203125" customWidth="1"/>
    <col min="3339" max="3342" width="11.6640625" customWidth="1"/>
    <col min="3343" max="3343" width="1.44140625" customWidth="1"/>
    <col min="3344" max="3347" width="11.6640625" customWidth="1"/>
    <col min="3585" max="3588" width="11.6640625" customWidth="1"/>
    <col min="3589" max="3589" width="1.109375" customWidth="1"/>
    <col min="3590" max="3593" width="11.6640625" customWidth="1"/>
    <col min="3594" max="3594" width="1.33203125" customWidth="1"/>
    <col min="3595" max="3598" width="11.6640625" customWidth="1"/>
    <col min="3599" max="3599" width="1.44140625" customWidth="1"/>
    <col min="3600" max="3603" width="11.6640625" customWidth="1"/>
    <col min="3841" max="3844" width="11.6640625" customWidth="1"/>
    <col min="3845" max="3845" width="1.109375" customWidth="1"/>
    <col min="3846" max="3849" width="11.6640625" customWidth="1"/>
    <col min="3850" max="3850" width="1.33203125" customWidth="1"/>
    <col min="3851" max="3854" width="11.6640625" customWidth="1"/>
    <col min="3855" max="3855" width="1.44140625" customWidth="1"/>
    <col min="3856" max="3859" width="11.6640625" customWidth="1"/>
    <col min="4097" max="4100" width="11.6640625" customWidth="1"/>
    <col min="4101" max="4101" width="1.109375" customWidth="1"/>
    <col min="4102" max="4105" width="11.6640625" customWidth="1"/>
    <col min="4106" max="4106" width="1.33203125" customWidth="1"/>
    <col min="4107" max="4110" width="11.6640625" customWidth="1"/>
    <col min="4111" max="4111" width="1.44140625" customWidth="1"/>
    <col min="4112" max="4115" width="11.6640625" customWidth="1"/>
    <col min="4353" max="4356" width="11.6640625" customWidth="1"/>
    <col min="4357" max="4357" width="1.109375" customWidth="1"/>
    <col min="4358" max="4361" width="11.6640625" customWidth="1"/>
    <col min="4362" max="4362" width="1.33203125" customWidth="1"/>
    <col min="4363" max="4366" width="11.6640625" customWidth="1"/>
    <col min="4367" max="4367" width="1.44140625" customWidth="1"/>
    <col min="4368" max="4371" width="11.6640625" customWidth="1"/>
    <col min="4609" max="4612" width="11.6640625" customWidth="1"/>
    <col min="4613" max="4613" width="1.109375" customWidth="1"/>
    <col min="4614" max="4617" width="11.6640625" customWidth="1"/>
    <col min="4618" max="4618" width="1.33203125" customWidth="1"/>
    <col min="4619" max="4622" width="11.6640625" customWidth="1"/>
    <col min="4623" max="4623" width="1.44140625" customWidth="1"/>
    <col min="4624" max="4627" width="11.6640625" customWidth="1"/>
    <col min="4865" max="4868" width="11.6640625" customWidth="1"/>
    <col min="4869" max="4869" width="1.109375" customWidth="1"/>
    <col min="4870" max="4873" width="11.6640625" customWidth="1"/>
    <col min="4874" max="4874" width="1.33203125" customWidth="1"/>
    <col min="4875" max="4878" width="11.6640625" customWidth="1"/>
    <col min="4879" max="4879" width="1.44140625" customWidth="1"/>
    <col min="4880" max="4883" width="11.6640625" customWidth="1"/>
    <col min="5121" max="5124" width="11.6640625" customWidth="1"/>
    <col min="5125" max="5125" width="1.109375" customWidth="1"/>
    <col min="5126" max="5129" width="11.6640625" customWidth="1"/>
    <col min="5130" max="5130" width="1.33203125" customWidth="1"/>
    <col min="5131" max="5134" width="11.6640625" customWidth="1"/>
    <col min="5135" max="5135" width="1.44140625" customWidth="1"/>
    <col min="5136" max="5139" width="11.6640625" customWidth="1"/>
    <col min="5377" max="5380" width="11.6640625" customWidth="1"/>
    <col min="5381" max="5381" width="1.109375" customWidth="1"/>
    <col min="5382" max="5385" width="11.6640625" customWidth="1"/>
    <col min="5386" max="5386" width="1.33203125" customWidth="1"/>
    <col min="5387" max="5390" width="11.6640625" customWidth="1"/>
    <col min="5391" max="5391" width="1.44140625" customWidth="1"/>
    <col min="5392" max="5395" width="11.6640625" customWidth="1"/>
    <col min="5633" max="5636" width="11.6640625" customWidth="1"/>
    <col min="5637" max="5637" width="1.109375" customWidth="1"/>
    <col min="5638" max="5641" width="11.6640625" customWidth="1"/>
    <col min="5642" max="5642" width="1.33203125" customWidth="1"/>
    <col min="5643" max="5646" width="11.6640625" customWidth="1"/>
    <col min="5647" max="5647" width="1.44140625" customWidth="1"/>
    <col min="5648" max="5651" width="11.6640625" customWidth="1"/>
    <col min="5889" max="5892" width="11.6640625" customWidth="1"/>
    <col min="5893" max="5893" width="1.109375" customWidth="1"/>
    <col min="5894" max="5897" width="11.6640625" customWidth="1"/>
    <col min="5898" max="5898" width="1.33203125" customWidth="1"/>
    <col min="5899" max="5902" width="11.6640625" customWidth="1"/>
    <col min="5903" max="5903" width="1.44140625" customWidth="1"/>
    <col min="5904" max="5907" width="11.6640625" customWidth="1"/>
    <col min="6145" max="6148" width="11.6640625" customWidth="1"/>
    <col min="6149" max="6149" width="1.109375" customWidth="1"/>
    <col min="6150" max="6153" width="11.6640625" customWidth="1"/>
    <col min="6154" max="6154" width="1.33203125" customWidth="1"/>
    <col min="6155" max="6158" width="11.6640625" customWidth="1"/>
    <col min="6159" max="6159" width="1.44140625" customWidth="1"/>
    <col min="6160" max="6163" width="11.6640625" customWidth="1"/>
    <col min="6401" max="6404" width="11.6640625" customWidth="1"/>
    <col min="6405" max="6405" width="1.109375" customWidth="1"/>
    <col min="6406" max="6409" width="11.6640625" customWidth="1"/>
    <col min="6410" max="6410" width="1.33203125" customWidth="1"/>
    <col min="6411" max="6414" width="11.6640625" customWidth="1"/>
    <col min="6415" max="6415" width="1.44140625" customWidth="1"/>
    <col min="6416" max="6419" width="11.6640625" customWidth="1"/>
    <col min="6657" max="6660" width="11.6640625" customWidth="1"/>
    <col min="6661" max="6661" width="1.109375" customWidth="1"/>
    <col min="6662" max="6665" width="11.6640625" customWidth="1"/>
    <col min="6666" max="6666" width="1.33203125" customWidth="1"/>
    <col min="6667" max="6670" width="11.6640625" customWidth="1"/>
    <col min="6671" max="6671" width="1.44140625" customWidth="1"/>
    <col min="6672" max="6675" width="11.6640625" customWidth="1"/>
    <col min="6913" max="6916" width="11.6640625" customWidth="1"/>
    <col min="6917" max="6917" width="1.109375" customWidth="1"/>
    <col min="6918" max="6921" width="11.6640625" customWidth="1"/>
    <col min="6922" max="6922" width="1.33203125" customWidth="1"/>
    <col min="6923" max="6926" width="11.6640625" customWidth="1"/>
    <col min="6927" max="6927" width="1.44140625" customWidth="1"/>
    <col min="6928" max="6931" width="11.6640625" customWidth="1"/>
    <col min="7169" max="7172" width="11.6640625" customWidth="1"/>
    <col min="7173" max="7173" width="1.109375" customWidth="1"/>
    <col min="7174" max="7177" width="11.6640625" customWidth="1"/>
    <col min="7178" max="7178" width="1.33203125" customWidth="1"/>
    <col min="7179" max="7182" width="11.6640625" customWidth="1"/>
    <col min="7183" max="7183" width="1.44140625" customWidth="1"/>
    <col min="7184" max="7187" width="11.6640625" customWidth="1"/>
    <col min="7425" max="7428" width="11.6640625" customWidth="1"/>
    <col min="7429" max="7429" width="1.109375" customWidth="1"/>
    <col min="7430" max="7433" width="11.6640625" customWidth="1"/>
    <col min="7434" max="7434" width="1.33203125" customWidth="1"/>
    <col min="7435" max="7438" width="11.6640625" customWidth="1"/>
    <col min="7439" max="7439" width="1.44140625" customWidth="1"/>
    <col min="7440" max="7443" width="11.6640625" customWidth="1"/>
    <col min="7681" max="7684" width="11.6640625" customWidth="1"/>
    <col min="7685" max="7685" width="1.109375" customWidth="1"/>
    <col min="7686" max="7689" width="11.6640625" customWidth="1"/>
    <col min="7690" max="7690" width="1.33203125" customWidth="1"/>
    <col min="7691" max="7694" width="11.6640625" customWidth="1"/>
    <col min="7695" max="7695" width="1.44140625" customWidth="1"/>
    <col min="7696" max="7699" width="11.6640625" customWidth="1"/>
    <col min="7937" max="7940" width="11.6640625" customWidth="1"/>
    <col min="7941" max="7941" width="1.109375" customWidth="1"/>
    <col min="7942" max="7945" width="11.6640625" customWidth="1"/>
    <col min="7946" max="7946" width="1.33203125" customWidth="1"/>
    <col min="7947" max="7950" width="11.6640625" customWidth="1"/>
    <col min="7951" max="7951" width="1.44140625" customWidth="1"/>
    <col min="7952" max="7955" width="11.6640625" customWidth="1"/>
    <col min="8193" max="8196" width="11.6640625" customWidth="1"/>
    <col min="8197" max="8197" width="1.109375" customWidth="1"/>
    <col min="8198" max="8201" width="11.6640625" customWidth="1"/>
    <col min="8202" max="8202" width="1.33203125" customWidth="1"/>
    <col min="8203" max="8206" width="11.6640625" customWidth="1"/>
    <col min="8207" max="8207" width="1.44140625" customWidth="1"/>
    <col min="8208" max="8211" width="11.6640625" customWidth="1"/>
    <col min="8449" max="8452" width="11.6640625" customWidth="1"/>
    <col min="8453" max="8453" width="1.109375" customWidth="1"/>
    <col min="8454" max="8457" width="11.6640625" customWidth="1"/>
    <col min="8458" max="8458" width="1.33203125" customWidth="1"/>
    <col min="8459" max="8462" width="11.6640625" customWidth="1"/>
    <col min="8463" max="8463" width="1.44140625" customWidth="1"/>
    <col min="8464" max="8467" width="11.6640625" customWidth="1"/>
    <col min="8705" max="8708" width="11.6640625" customWidth="1"/>
    <col min="8709" max="8709" width="1.109375" customWidth="1"/>
    <col min="8710" max="8713" width="11.6640625" customWidth="1"/>
    <col min="8714" max="8714" width="1.33203125" customWidth="1"/>
    <col min="8715" max="8718" width="11.6640625" customWidth="1"/>
    <col min="8719" max="8719" width="1.44140625" customWidth="1"/>
    <col min="8720" max="8723" width="11.6640625" customWidth="1"/>
    <col min="8961" max="8964" width="11.6640625" customWidth="1"/>
    <col min="8965" max="8965" width="1.109375" customWidth="1"/>
    <col min="8966" max="8969" width="11.6640625" customWidth="1"/>
    <col min="8970" max="8970" width="1.33203125" customWidth="1"/>
    <col min="8971" max="8974" width="11.6640625" customWidth="1"/>
    <col min="8975" max="8975" width="1.44140625" customWidth="1"/>
    <col min="8976" max="8979" width="11.6640625" customWidth="1"/>
    <col min="9217" max="9220" width="11.6640625" customWidth="1"/>
    <col min="9221" max="9221" width="1.109375" customWidth="1"/>
    <col min="9222" max="9225" width="11.6640625" customWidth="1"/>
    <col min="9226" max="9226" width="1.33203125" customWidth="1"/>
    <col min="9227" max="9230" width="11.6640625" customWidth="1"/>
    <col min="9231" max="9231" width="1.44140625" customWidth="1"/>
    <col min="9232" max="9235" width="11.6640625" customWidth="1"/>
    <col min="9473" max="9476" width="11.6640625" customWidth="1"/>
    <col min="9477" max="9477" width="1.109375" customWidth="1"/>
    <col min="9478" max="9481" width="11.6640625" customWidth="1"/>
    <col min="9482" max="9482" width="1.33203125" customWidth="1"/>
    <col min="9483" max="9486" width="11.6640625" customWidth="1"/>
    <col min="9487" max="9487" width="1.44140625" customWidth="1"/>
    <col min="9488" max="9491" width="11.6640625" customWidth="1"/>
    <col min="9729" max="9732" width="11.6640625" customWidth="1"/>
    <col min="9733" max="9733" width="1.109375" customWidth="1"/>
    <col min="9734" max="9737" width="11.6640625" customWidth="1"/>
    <col min="9738" max="9738" width="1.33203125" customWidth="1"/>
    <col min="9739" max="9742" width="11.6640625" customWidth="1"/>
    <col min="9743" max="9743" width="1.44140625" customWidth="1"/>
    <col min="9744" max="9747" width="11.6640625" customWidth="1"/>
    <col min="9985" max="9988" width="11.6640625" customWidth="1"/>
    <col min="9989" max="9989" width="1.109375" customWidth="1"/>
    <col min="9990" max="9993" width="11.6640625" customWidth="1"/>
    <col min="9994" max="9994" width="1.33203125" customWidth="1"/>
    <col min="9995" max="9998" width="11.6640625" customWidth="1"/>
    <col min="9999" max="9999" width="1.44140625" customWidth="1"/>
    <col min="10000" max="10003" width="11.6640625" customWidth="1"/>
    <col min="10241" max="10244" width="11.6640625" customWidth="1"/>
    <col min="10245" max="10245" width="1.109375" customWidth="1"/>
    <col min="10246" max="10249" width="11.6640625" customWidth="1"/>
    <col min="10250" max="10250" width="1.33203125" customWidth="1"/>
    <col min="10251" max="10254" width="11.6640625" customWidth="1"/>
    <col min="10255" max="10255" width="1.44140625" customWidth="1"/>
    <col min="10256" max="10259" width="11.6640625" customWidth="1"/>
    <col min="10497" max="10500" width="11.6640625" customWidth="1"/>
    <col min="10501" max="10501" width="1.109375" customWidth="1"/>
    <col min="10502" max="10505" width="11.6640625" customWidth="1"/>
    <col min="10506" max="10506" width="1.33203125" customWidth="1"/>
    <col min="10507" max="10510" width="11.6640625" customWidth="1"/>
    <col min="10511" max="10511" width="1.44140625" customWidth="1"/>
    <col min="10512" max="10515" width="11.6640625" customWidth="1"/>
    <col min="10753" max="10756" width="11.6640625" customWidth="1"/>
    <col min="10757" max="10757" width="1.109375" customWidth="1"/>
    <col min="10758" max="10761" width="11.6640625" customWidth="1"/>
    <col min="10762" max="10762" width="1.33203125" customWidth="1"/>
    <col min="10763" max="10766" width="11.6640625" customWidth="1"/>
    <col min="10767" max="10767" width="1.44140625" customWidth="1"/>
    <col min="10768" max="10771" width="11.6640625" customWidth="1"/>
    <col min="11009" max="11012" width="11.6640625" customWidth="1"/>
    <col min="11013" max="11013" width="1.109375" customWidth="1"/>
    <col min="11014" max="11017" width="11.6640625" customWidth="1"/>
    <col min="11018" max="11018" width="1.33203125" customWidth="1"/>
    <col min="11019" max="11022" width="11.6640625" customWidth="1"/>
    <col min="11023" max="11023" width="1.44140625" customWidth="1"/>
    <col min="11024" max="11027" width="11.6640625" customWidth="1"/>
    <col min="11265" max="11268" width="11.6640625" customWidth="1"/>
    <col min="11269" max="11269" width="1.109375" customWidth="1"/>
    <col min="11270" max="11273" width="11.6640625" customWidth="1"/>
    <col min="11274" max="11274" width="1.33203125" customWidth="1"/>
    <col min="11275" max="11278" width="11.6640625" customWidth="1"/>
    <col min="11279" max="11279" width="1.44140625" customWidth="1"/>
    <col min="11280" max="11283" width="11.6640625" customWidth="1"/>
    <col min="11521" max="11524" width="11.6640625" customWidth="1"/>
    <col min="11525" max="11525" width="1.109375" customWidth="1"/>
    <col min="11526" max="11529" width="11.6640625" customWidth="1"/>
    <col min="11530" max="11530" width="1.33203125" customWidth="1"/>
    <col min="11531" max="11534" width="11.6640625" customWidth="1"/>
    <col min="11535" max="11535" width="1.44140625" customWidth="1"/>
    <col min="11536" max="11539" width="11.6640625" customWidth="1"/>
    <col min="11777" max="11780" width="11.6640625" customWidth="1"/>
    <col min="11781" max="11781" width="1.109375" customWidth="1"/>
    <col min="11782" max="11785" width="11.6640625" customWidth="1"/>
    <col min="11786" max="11786" width="1.33203125" customWidth="1"/>
    <col min="11787" max="11790" width="11.6640625" customWidth="1"/>
    <col min="11791" max="11791" width="1.44140625" customWidth="1"/>
    <col min="11792" max="11795" width="11.6640625" customWidth="1"/>
    <col min="12033" max="12036" width="11.6640625" customWidth="1"/>
    <col min="12037" max="12037" width="1.109375" customWidth="1"/>
    <col min="12038" max="12041" width="11.6640625" customWidth="1"/>
    <col min="12042" max="12042" width="1.33203125" customWidth="1"/>
    <col min="12043" max="12046" width="11.6640625" customWidth="1"/>
    <col min="12047" max="12047" width="1.44140625" customWidth="1"/>
    <col min="12048" max="12051" width="11.6640625" customWidth="1"/>
    <col min="12289" max="12292" width="11.6640625" customWidth="1"/>
    <col min="12293" max="12293" width="1.109375" customWidth="1"/>
    <col min="12294" max="12297" width="11.6640625" customWidth="1"/>
    <col min="12298" max="12298" width="1.33203125" customWidth="1"/>
    <col min="12299" max="12302" width="11.6640625" customWidth="1"/>
    <col min="12303" max="12303" width="1.44140625" customWidth="1"/>
    <col min="12304" max="12307" width="11.6640625" customWidth="1"/>
    <col min="12545" max="12548" width="11.6640625" customWidth="1"/>
    <col min="12549" max="12549" width="1.109375" customWidth="1"/>
    <col min="12550" max="12553" width="11.6640625" customWidth="1"/>
    <col min="12554" max="12554" width="1.33203125" customWidth="1"/>
    <col min="12555" max="12558" width="11.6640625" customWidth="1"/>
    <col min="12559" max="12559" width="1.44140625" customWidth="1"/>
    <col min="12560" max="12563" width="11.6640625" customWidth="1"/>
    <col min="12801" max="12804" width="11.6640625" customWidth="1"/>
    <col min="12805" max="12805" width="1.109375" customWidth="1"/>
    <col min="12806" max="12809" width="11.6640625" customWidth="1"/>
    <col min="12810" max="12810" width="1.33203125" customWidth="1"/>
    <col min="12811" max="12814" width="11.6640625" customWidth="1"/>
    <col min="12815" max="12815" width="1.44140625" customWidth="1"/>
    <col min="12816" max="12819" width="11.6640625" customWidth="1"/>
    <col min="13057" max="13060" width="11.6640625" customWidth="1"/>
    <col min="13061" max="13061" width="1.109375" customWidth="1"/>
    <col min="13062" max="13065" width="11.6640625" customWidth="1"/>
    <col min="13066" max="13066" width="1.33203125" customWidth="1"/>
    <col min="13067" max="13070" width="11.6640625" customWidth="1"/>
    <col min="13071" max="13071" width="1.44140625" customWidth="1"/>
    <col min="13072" max="13075" width="11.6640625" customWidth="1"/>
    <col min="13313" max="13316" width="11.6640625" customWidth="1"/>
    <col min="13317" max="13317" width="1.109375" customWidth="1"/>
    <col min="13318" max="13321" width="11.6640625" customWidth="1"/>
    <col min="13322" max="13322" width="1.33203125" customWidth="1"/>
    <col min="13323" max="13326" width="11.6640625" customWidth="1"/>
    <col min="13327" max="13327" width="1.44140625" customWidth="1"/>
    <col min="13328" max="13331" width="11.6640625" customWidth="1"/>
    <col min="13569" max="13572" width="11.6640625" customWidth="1"/>
    <col min="13573" max="13573" width="1.109375" customWidth="1"/>
    <col min="13574" max="13577" width="11.6640625" customWidth="1"/>
    <col min="13578" max="13578" width="1.33203125" customWidth="1"/>
    <col min="13579" max="13582" width="11.6640625" customWidth="1"/>
    <col min="13583" max="13583" width="1.44140625" customWidth="1"/>
    <col min="13584" max="13587" width="11.6640625" customWidth="1"/>
    <col min="13825" max="13828" width="11.6640625" customWidth="1"/>
    <col min="13829" max="13829" width="1.109375" customWidth="1"/>
    <col min="13830" max="13833" width="11.6640625" customWidth="1"/>
    <col min="13834" max="13834" width="1.33203125" customWidth="1"/>
    <col min="13835" max="13838" width="11.6640625" customWidth="1"/>
    <col min="13839" max="13839" width="1.44140625" customWidth="1"/>
    <col min="13840" max="13843" width="11.6640625" customWidth="1"/>
    <col min="14081" max="14084" width="11.6640625" customWidth="1"/>
    <col min="14085" max="14085" width="1.109375" customWidth="1"/>
    <col min="14086" max="14089" width="11.6640625" customWidth="1"/>
    <col min="14090" max="14090" width="1.33203125" customWidth="1"/>
    <col min="14091" max="14094" width="11.6640625" customWidth="1"/>
    <col min="14095" max="14095" width="1.44140625" customWidth="1"/>
    <col min="14096" max="14099" width="11.6640625" customWidth="1"/>
    <col min="14337" max="14340" width="11.6640625" customWidth="1"/>
    <col min="14341" max="14341" width="1.109375" customWidth="1"/>
    <col min="14342" max="14345" width="11.6640625" customWidth="1"/>
    <col min="14346" max="14346" width="1.33203125" customWidth="1"/>
    <col min="14347" max="14350" width="11.6640625" customWidth="1"/>
    <col min="14351" max="14351" width="1.44140625" customWidth="1"/>
    <col min="14352" max="14355" width="11.6640625" customWidth="1"/>
    <col min="14593" max="14596" width="11.6640625" customWidth="1"/>
    <col min="14597" max="14597" width="1.109375" customWidth="1"/>
    <col min="14598" max="14601" width="11.6640625" customWidth="1"/>
    <col min="14602" max="14602" width="1.33203125" customWidth="1"/>
    <col min="14603" max="14606" width="11.6640625" customWidth="1"/>
    <col min="14607" max="14607" width="1.44140625" customWidth="1"/>
    <col min="14608" max="14611" width="11.6640625" customWidth="1"/>
    <col min="14849" max="14852" width="11.6640625" customWidth="1"/>
    <col min="14853" max="14853" width="1.109375" customWidth="1"/>
    <col min="14854" max="14857" width="11.6640625" customWidth="1"/>
    <col min="14858" max="14858" width="1.33203125" customWidth="1"/>
    <col min="14859" max="14862" width="11.6640625" customWidth="1"/>
    <col min="14863" max="14863" width="1.44140625" customWidth="1"/>
    <col min="14864" max="14867" width="11.6640625" customWidth="1"/>
    <col min="15105" max="15108" width="11.6640625" customWidth="1"/>
    <col min="15109" max="15109" width="1.109375" customWidth="1"/>
    <col min="15110" max="15113" width="11.6640625" customWidth="1"/>
    <col min="15114" max="15114" width="1.33203125" customWidth="1"/>
    <col min="15115" max="15118" width="11.6640625" customWidth="1"/>
    <col min="15119" max="15119" width="1.44140625" customWidth="1"/>
    <col min="15120" max="15123" width="11.6640625" customWidth="1"/>
    <col min="15361" max="15364" width="11.6640625" customWidth="1"/>
    <col min="15365" max="15365" width="1.109375" customWidth="1"/>
    <col min="15366" max="15369" width="11.6640625" customWidth="1"/>
    <col min="15370" max="15370" width="1.33203125" customWidth="1"/>
    <col min="15371" max="15374" width="11.6640625" customWidth="1"/>
    <col min="15375" max="15375" width="1.44140625" customWidth="1"/>
    <col min="15376" max="15379" width="11.6640625" customWidth="1"/>
    <col min="15617" max="15620" width="11.6640625" customWidth="1"/>
    <col min="15621" max="15621" width="1.109375" customWidth="1"/>
    <col min="15622" max="15625" width="11.6640625" customWidth="1"/>
    <col min="15626" max="15626" width="1.33203125" customWidth="1"/>
    <col min="15627" max="15630" width="11.6640625" customWidth="1"/>
    <col min="15631" max="15631" width="1.44140625" customWidth="1"/>
    <col min="15632" max="15635" width="11.6640625" customWidth="1"/>
    <col min="15873" max="15876" width="11.6640625" customWidth="1"/>
    <col min="15877" max="15877" width="1.109375" customWidth="1"/>
    <col min="15878" max="15881" width="11.6640625" customWidth="1"/>
    <col min="15882" max="15882" width="1.33203125" customWidth="1"/>
    <col min="15883" max="15886" width="11.6640625" customWidth="1"/>
    <col min="15887" max="15887" width="1.44140625" customWidth="1"/>
    <col min="15888" max="15891" width="11.6640625" customWidth="1"/>
    <col min="16129" max="16132" width="11.6640625" customWidth="1"/>
    <col min="16133" max="16133" width="1.109375" customWidth="1"/>
    <col min="16134" max="16137" width="11.6640625" customWidth="1"/>
    <col min="16138" max="16138" width="1.33203125" customWidth="1"/>
    <col min="16139" max="16142" width="11.6640625" customWidth="1"/>
    <col min="16143" max="16143" width="1.44140625" customWidth="1"/>
    <col min="16144" max="16147" width="11.6640625" customWidth="1"/>
  </cols>
  <sheetData>
    <row r="1" spans="1:19" ht="21" x14ac:dyDescent="0.4">
      <c r="A1" s="131">
        <v>45658</v>
      </c>
      <c r="B1" s="132"/>
      <c r="C1" s="132"/>
      <c r="D1" s="133"/>
      <c r="E1" s="26"/>
      <c r="F1" s="128">
        <f>DATE(YEAR(A1),MONTH(A1)+1,DAY(A1))</f>
        <v>45689</v>
      </c>
      <c r="G1" s="129"/>
      <c r="H1" s="129"/>
      <c r="I1" s="130"/>
      <c r="J1" s="26"/>
      <c r="K1" s="128">
        <f>DATE(YEAR(F1),MONTH(F1)+1,DAY(F1))</f>
        <v>45717</v>
      </c>
      <c r="L1" s="129"/>
      <c r="M1" s="129"/>
      <c r="N1" s="130"/>
      <c r="O1" s="26"/>
      <c r="P1" s="128">
        <f>DATE(YEAR(K1),MONTH(K1)+1,DAY(K1))</f>
        <v>45748</v>
      </c>
      <c r="Q1" s="129"/>
      <c r="R1" s="129"/>
      <c r="S1" s="130"/>
    </row>
    <row r="2" spans="1:19" ht="31.2" x14ac:dyDescent="0.3">
      <c r="A2" s="52" t="s">
        <v>13</v>
      </c>
      <c r="B2" s="53" t="s">
        <v>26</v>
      </c>
      <c r="C2" s="53" t="s">
        <v>27</v>
      </c>
      <c r="D2" s="53" t="s">
        <v>30</v>
      </c>
      <c r="E2" s="54"/>
      <c r="F2" s="52" t="s">
        <v>13</v>
      </c>
      <c r="G2" s="53" t="s">
        <v>26</v>
      </c>
      <c r="H2" s="53" t="s">
        <v>27</v>
      </c>
      <c r="I2" s="53" t="s">
        <v>30</v>
      </c>
      <c r="J2" s="54"/>
      <c r="K2" s="52" t="s">
        <v>13</v>
      </c>
      <c r="L2" s="53" t="s">
        <v>26</v>
      </c>
      <c r="M2" s="53" t="s">
        <v>27</v>
      </c>
      <c r="N2" s="53" t="s">
        <v>30</v>
      </c>
      <c r="O2" s="54"/>
      <c r="P2" s="52" t="s">
        <v>13</v>
      </c>
      <c r="Q2" s="53" t="s">
        <v>26</v>
      </c>
      <c r="R2" s="53" t="s">
        <v>27</v>
      </c>
      <c r="S2" s="53" t="s">
        <v>30</v>
      </c>
    </row>
    <row r="3" spans="1:19" x14ac:dyDescent="0.3">
      <c r="A3" s="35">
        <f>A1</f>
        <v>45658</v>
      </c>
      <c r="B3" s="36">
        <f>IF(VLOOKUP($A3,'PM10 Results'!$A$1648:$F$3110,2,FALSE)="","",VLOOKUP($A3,'PM10 Results'!$A$1648:$F$3110,2,FALSE))</f>
        <v>22.51</v>
      </c>
      <c r="C3" s="36" t="str">
        <f>IF(VLOOKUP($A3,'PM10 Results'!$A$1648:$F$3110,4,FALSE)="","",VLOOKUP($A3,'PM10 Results'!$A$1648:$F$3110,4,FALSE))</f>
        <v>No Data</v>
      </c>
      <c r="D3" s="36">
        <f>IF(VLOOKUP($A3,'PM10 Results'!$A$1648:$F$3110,6,FALSE)="","",VLOOKUP($A3,'PM10 Results'!$A$1648:$F$3110,6,FALSE))</f>
        <v>22.35</v>
      </c>
      <c r="E3" s="26"/>
      <c r="F3" s="35">
        <f>F1</f>
        <v>45689</v>
      </c>
      <c r="G3" s="36">
        <f>IF(VLOOKUP($F3,'PM10 Results'!$A$1648:$F$3110,2,FALSE)="","",VLOOKUP($F3,'PM10 Results'!$A$1648:$F$3110,2,FALSE))</f>
        <v>12</v>
      </c>
      <c r="H3" s="36">
        <f>IF(VLOOKUP($F3,'PM10 Results'!$A$1648:$F$3110,4,FALSE)="","",VLOOKUP($F3,'PM10 Results'!$A$1648:$F$3110,4,FALSE))</f>
        <v>12.25</v>
      </c>
      <c r="I3" s="36">
        <f>IF(VLOOKUP($F3,'PM10 Results'!$A$1648:$F$3110,6,FALSE)="","",VLOOKUP($F3,'PM10 Results'!$A$1648:$F$3110,6,FALSE))</f>
        <v>14.49</v>
      </c>
      <c r="J3" s="26"/>
      <c r="K3" s="35">
        <f>K1</f>
        <v>45717</v>
      </c>
      <c r="L3" s="36">
        <f>IF(VLOOKUP($K3,'PM10 Results'!$A$1648:$F$3110,2,FALSE)="","",VLOOKUP($K3,'PM10 Results'!$A$1648:$F$3110,2,FALSE))</f>
        <v>25.54</v>
      </c>
      <c r="M3" s="36">
        <f>IF(VLOOKUP($K3,'PM10 Results'!$A$1648:$F$3110,4,FALSE)="","",VLOOKUP($K3,'PM10 Results'!$A$1648:$F$3110,4,FALSE))</f>
        <v>26.75</v>
      </c>
      <c r="N3" s="36">
        <f>IF(VLOOKUP($K3,'PM10 Results'!$A$1648:$F$3110,6,FALSE)="","",VLOOKUP($K3,'PM10 Results'!$A$1648:$F$3110,6,FALSE))</f>
        <v>25.44</v>
      </c>
      <c r="O3" s="26"/>
      <c r="P3" s="35">
        <f>P1</f>
        <v>45748</v>
      </c>
      <c r="Q3" s="36" t="str">
        <f>IF(VLOOKUP($P3,'PM10 Results'!$A$1648:$F$3110,2,FALSE)="","",VLOOKUP($P3,'PM10 Results'!$A$1648:$F$3110,2,FALSE))</f>
        <v/>
      </c>
      <c r="R3" s="36" t="str">
        <f>IF(VLOOKUP($P3,'PM10 Results'!$A$1648:$F$3110,4,FALSE)="","",VLOOKUP($P3,'PM10 Results'!$A$1648:$F$3110,4,FALSE))</f>
        <v/>
      </c>
      <c r="S3" s="36" t="str">
        <f>IF(VLOOKUP($P3,'PM10 Results'!$A$1648:$F$3110,6,FALSE)="","",VLOOKUP($P3,'PM10 Results'!$A$1648:$F$3110,6,FALSE))</f>
        <v/>
      </c>
    </row>
    <row r="4" spans="1:19" x14ac:dyDescent="0.3">
      <c r="A4" s="35">
        <f>A3+1</f>
        <v>45659</v>
      </c>
      <c r="B4" s="36">
        <f>IF(VLOOKUP($A4,'PM10 Results'!$A$1648:$F$3110,2,FALSE)="","",VLOOKUP($A4,'PM10 Results'!$A$1648:$F$3110,2,FALSE))</f>
        <v>23.44</v>
      </c>
      <c r="C4" s="36" t="str">
        <f>IF(VLOOKUP($A4,'PM10 Results'!$A$1648:$F$3110,4,FALSE)="","",VLOOKUP($A4,'PM10 Results'!$A$1648:$F$3110,4,FALSE))</f>
        <v>No Data</v>
      </c>
      <c r="D4" s="36">
        <f>IF(VLOOKUP($A4,'PM10 Results'!$A$1648:$F$3110,6,FALSE)="","",VLOOKUP($A4,'PM10 Results'!$A$1648:$F$3110,6,FALSE))</f>
        <v>23.36</v>
      </c>
      <c r="E4" s="26"/>
      <c r="F4" s="35">
        <f>F3+1</f>
        <v>45690</v>
      </c>
      <c r="G4" s="36">
        <f>IF(VLOOKUP($F4,'PM10 Results'!$A$1648:$F$3110,2,FALSE)="","",VLOOKUP($F4,'PM10 Results'!$A$1648:$F$3110,2,FALSE))</f>
        <v>12.2</v>
      </c>
      <c r="H4" s="36">
        <f>IF(VLOOKUP($F4,'PM10 Results'!$A$1648:$F$3110,4,FALSE)="","",VLOOKUP($F4,'PM10 Results'!$A$1648:$F$3110,4,FALSE))</f>
        <v>11.75</v>
      </c>
      <c r="I4" s="36">
        <f>IF(VLOOKUP($F4,'PM10 Results'!$A$1648:$F$3110,6,FALSE)="","",VLOOKUP($F4,'PM10 Results'!$A$1648:$F$3110,6,FALSE))</f>
        <v>14.46</v>
      </c>
      <c r="J4" s="26"/>
      <c r="K4" s="35">
        <f>K3+1</f>
        <v>45718</v>
      </c>
      <c r="L4" s="36">
        <f>IF(VLOOKUP($K4,'PM10 Results'!$A$1648:$F$3110,2,FALSE)="","",VLOOKUP($K4,'PM10 Results'!$A$1648:$F$3110,2,FALSE))</f>
        <v>23.68</v>
      </c>
      <c r="M4" s="36">
        <f>IF(VLOOKUP($K4,'PM10 Results'!$A$1648:$F$3110,4,FALSE)="","",VLOOKUP($K4,'PM10 Results'!$A$1648:$F$3110,4,FALSE))</f>
        <v>22.6</v>
      </c>
      <c r="N4" s="36">
        <f>IF(VLOOKUP($K4,'PM10 Results'!$A$1648:$F$3110,6,FALSE)="","",VLOOKUP($K4,'PM10 Results'!$A$1648:$F$3110,6,FALSE))</f>
        <v>21.16</v>
      </c>
      <c r="O4" s="26"/>
      <c r="P4" s="35">
        <f>P3+1</f>
        <v>45749</v>
      </c>
      <c r="Q4" s="36" t="str">
        <f>IF(VLOOKUP($P4,'PM10 Results'!$A$1648:$F$3110,2,FALSE)="","",VLOOKUP($P4,'PM10 Results'!$A$1648:$F$3110,2,FALSE))</f>
        <v/>
      </c>
      <c r="R4" s="36" t="str">
        <f>IF(VLOOKUP($P4,'PM10 Results'!$A$1648:$F$3110,4,FALSE)="","",VLOOKUP($P4,'PM10 Results'!$A$1648:$F$3110,4,FALSE))</f>
        <v/>
      </c>
      <c r="S4" s="36" t="str">
        <f>IF(VLOOKUP($P4,'PM10 Results'!$A$1648:$F$3110,6,FALSE)="","",VLOOKUP($P4,'PM10 Results'!$A$1648:$F$3110,6,FALSE))</f>
        <v/>
      </c>
    </row>
    <row r="5" spans="1:19" x14ac:dyDescent="0.3">
      <c r="A5" s="35">
        <f t="shared" ref="A5:A33" si="0">A4+1</f>
        <v>45660</v>
      </c>
      <c r="B5" s="36">
        <f>IF(VLOOKUP($A5,'PM10 Results'!$A$1648:$F$3110,2,FALSE)="","",VLOOKUP($A5,'PM10 Results'!$A$1648:$F$3110,2,FALSE))</f>
        <v>14.632727272727285</v>
      </c>
      <c r="C5" s="36" t="str">
        <f>IF(VLOOKUP($A5,'PM10 Results'!$A$1648:$F$3110,4,FALSE)="","",VLOOKUP($A5,'PM10 Results'!$A$1648:$F$3110,4,FALSE))</f>
        <v>No Data</v>
      </c>
      <c r="D5" s="36">
        <f>IF(VLOOKUP($A5,'PM10 Results'!$A$1648:$F$3110,6,FALSE)="","",VLOOKUP($A5,'PM10 Results'!$A$1648:$F$3110,6,FALSE))</f>
        <v>18.693636363636365</v>
      </c>
      <c r="E5" s="26"/>
      <c r="F5" s="35">
        <f t="shared" ref="F5:F30" si="1">F4+1</f>
        <v>45691</v>
      </c>
      <c r="G5" s="36">
        <f>IF(VLOOKUP($F5,'PM10 Results'!$A$1648:$F$3110,2,FALSE)="","",VLOOKUP($F5,'PM10 Results'!$A$1648:$F$3110,2,FALSE))</f>
        <v>13.44</v>
      </c>
      <c r="H5" s="36">
        <f>IF(VLOOKUP($F5,'PM10 Results'!$A$1648:$F$3110,4,FALSE)="","",VLOOKUP($F5,'PM10 Results'!$A$1648:$F$3110,4,FALSE))</f>
        <v>12.83</v>
      </c>
      <c r="I5" s="36">
        <f>IF(VLOOKUP($F5,'PM10 Results'!$A$1648:$F$3110,6,FALSE)="","",VLOOKUP($F5,'PM10 Results'!$A$1648:$F$3110,6,FALSE))</f>
        <v>11.25</v>
      </c>
      <c r="J5" s="26"/>
      <c r="K5" s="35">
        <f t="shared" ref="K5:K33" si="2">K4+1</f>
        <v>45719</v>
      </c>
      <c r="L5" s="36">
        <f>IF(VLOOKUP($K5,'PM10 Results'!$A$1648:$F$3110,2,FALSE)="","",VLOOKUP($K5,'PM10 Results'!$A$1648:$F$3110,2,FALSE))</f>
        <v>17.170000000000002</v>
      </c>
      <c r="M5" s="36">
        <f>IF(VLOOKUP($K5,'PM10 Results'!$A$1648:$F$3110,4,FALSE)="","",VLOOKUP($K5,'PM10 Results'!$A$1648:$F$3110,4,FALSE))</f>
        <v>17.690000000000001</v>
      </c>
      <c r="N5" s="36">
        <f>IF(VLOOKUP($K5,'PM10 Results'!$A$1648:$F$3110,6,FALSE)="","",VLOOKUP($K5,'PM10 Results'!$A$1648:$F$3110,6,FALSE))</f>
        <v>18.130476190476198</v>
      </c>
      <c r="O5" s="26"/>
      <c r="P5" s="35">
        <f t="shared" ref="P5:P32" si="3">P4+1</f>
        <v>45750</v>
      </c>
      <c r="Q5" s="36" t="str">
        <f>IF(VLOOKUP($P5,'PM10 Results'!$A$1648:$F$3110,2,FALSE)="","",VLOOKUP($P5,'PM10 Results'!$A$1648:$F$3110,2,FALSE))</f>
        <v/>
      </c>
      <c r="R5" s="36" t="str">
        <f>IF(VLOOKUP($P5,'PM10 Results'!$A$1648:$F$3110,4,FALSE)="","",VLOOKUP($P5,'PM10 Results'!$A$1648:$F$3110,4,FALSE))</f>
        <v/>
      </c>
      <c r="S5" s="36" t="str">
        <f>IF(VLOOKUP($P5,'PM10 Results'!$A$1648:$F$3110,6,FALSE)="","",VLOOKUP($P5,'PM10 Results'!$A$1648:$F$3110,6,FALSE))</f>
        <v/>
      </c>
    </row>
    <row r="6" spans="1:19" x14ac:dyDescent="0.3">
      <c r="A6" s="35">
        <f t="shared" si="0"/>
        <v>45661</v>
      </c>
      <c r="B6" s="36">
        <f>IF(VLOOKUP($A6,'PM10 Results'!$A$1648:$F$3110,2,FALSE)="","",VLOOKUP($A6,'PM10 Results'!$A$1648:$F$3110,2,FALSE))</f>
        <v>18.29</v>
      </c>
      <c r="C6" s="36">
        <f>IF(VLOOKUP($A6,'PM10 Results'!$A$1648:$F$3110,4,FALSE)="","",VLOOKUP($A6,'PM10 Results'!$A$1648:$F$3110,4,FALSE))</f>
        <v>13.3</v>
      </c>
      <c r="D6" s="36">
        <f>IF(VLOOKUP($A6,'PM10 Results'!$A$1648:$F$3110,6,FALSE)="","",VLOOKUP($A6,'PM10 Results'!$A$1648:$F$3110,6,FALSE))</f>
        <v>19.690000000000001</v>
      </c>
      <c r="E6" s="26"/>
      <c r="F6" s="35">
        <f t="shared" si="1"/>
        <v>45692</v>
      </c>
      <c r="G6" s="36">
        <f>IF(VLOOKUP($F6,'PM10 Results'!$A$1648:$F$3110,2,FALSE)="","",VLOOKUP($F6,'PM10 Results'!$A$1648:$F$3110,2,FALSE))</f>
        <v>16.25</v>
      </c>
      <c r="H6" s="36">
        <f>IF(VLOOKUP($F6,'PM10 Results'!$A$1648:$F$3110,4,FALSE)="","",VLOOKUP($F6,'PM10 Results'!$A$1648:$F$3110,4,FALSE))</f>
        <v>16.809999999999999</v>
      </c>
      <c r="I6" s="36">
        <f>IF(VLOOKUP($F6,'PM10 Results'!$A$1648:$F$3110,6,FALSE)="","",VLOOKUP($F6,'PM10 Results'!$A$1648:$F$3110,6,FALSE))</f>
        <v>14.86</v>
      </c>
      <c r="J6" s="26"/>
      <c r="K6" s="35">
        <f t="shared" si="2"/>
        <v>45720</v>
      </c>
      <c r="L6" s="36">
        <f>IF(VLOOKUP($K6,'PM10 Results'!$A$1648:$F$3110,2,FALSE)="","",VLOOKUP($K6,'PM10 Results'!$A$1648:$F$3110,2,FALSE))</f>
        <v>15.06</v>
      </c>
      <c r="M6" s="36">
        <f>IF(VLOOKUP($K6,'PM10 Results'!$A$1648:$F$3110,4,FALSE)="","",VLOOKUP($K6,'PM10 Results'!$A$1648:$F$3110,4,FALSE))</f>
        <v>14.53</v>
      </c>
      <c r="N6" s="36">
        <f>IF(VLOOKUP($K6,'PM10 Results'!$A$1648:$F$3110,6,FALSE)="","",VLOOKUP($K6,'PM10 Results'!$A$1648:$F$3110,6,FALSE))</f>
        <v>15.63</v>
      </c>
      <c r="O6" s="26"/>
      <c r="P6" s="35">
        <f t="shared" si="3"/>
        <v>45751</v>
      </c>
      <c r="Q6" s="36" t="str">
        <f>IF(VLOOKUP($P6,'PM10 Results'!$A$1648:$F$3110,2,FALSE)="","",VLOOKUP($P6,'PM10 Results'!$A$1648:$F$3110,2,FALSE))</f>
        <v/>
      </c>
      <c r="R6" s="36" t="str">
        <f>IF(VLOOKUP($P6,'PM10 Results'!$A$1648:$F$3110,4,FALSE)="","",VLOOKUP($P6,'PM10 Results'!$A$1648:$F$3110,4,FALSE))</f>
        <v/>
      </c>
      <c r="S6" s="36" t="str">
        <f>IF(VLOOKUP($P6,'PM10 Results'!$A$1648:$F$3110,6,FALSE)="","",VLOOKUP($P6,'PM10 Results'!$A$1648:$F$3110,6,FALSE))</f>
        <v/>
      </c>
    </row>
    <row r="7" spans="1:19" x14ac:dyDescent="0.3">
      <c r="A7" s="35">
        <f t="shared" si="0"/>
        <v>45662</v>
      </c>
      <c r="B7" s="36">
        <f>IF(VLOOKUP($A7,'PM10 Results'!$A$1648:$F$3110,2,FALSE)="","",VLOOKUP($A7,'PM10 Results'!$A$1648:$F$3110,2,FALSE))</f>
        <v>21.77</v>
      </c>
      <c r="C7" s="36">
        <f>IF(VLOOKUP($A7,'PM10 Results'!$A$1648:$F$3110,4,FALSE)="","",VLOOKUP($A7,'PM10 Results'!$A$1648:$F$3110,4,FALSE))</f>
        <v>18.96</v>
      </c>
      <c r="D7" s="36">
        <f>IF(VLOOKUP($A7,'PM10 Results'!$A$1648:$F$3110,6,FALSE)="","",VLOOKUP($A7,'PM10 Results'!$A$1648:$F$3110,6,FALSE))</f>
        <v>24.11</v>
      </c>
      <c r="E7" s="26"/>
      <c r="F7" s="35">
        <f t="shared" si="1"/>
        <v>45693</v>
      </c>
      <c r="G7" s="36">
        <f>IF(VLOOKUP($F7,'PM10 Results'!$A$1648:$F$3110,2,FALSE)="","",VLOOKUP($F7,'PM10 Results'!$A$1648:$F$3110,2,FALSE))</f>
        <v>23.69</v>
      </c>
      <c r="H7" s="36">
        <f>IF(VLOOKUP($F7,'PM10 Results'!$A$1648:$F$3110,4,FALSE)="","",VLOOKUP($F7,'PM10 Results'!$A$1648:$F$3110,4,FALSE))</f>
        <v>30.35</v>
      </c>
      <c r="I7" s="36">
        <f>IF(VLOOKUP($F7,'PM10 Results'!$A$1648:$F$3110,6,FALSE)="","",VLOOKUP($F7,'PM10 Results'!$A$1648:$F$3110,6,FALSE))</f>
        <v>18.45</v>
      </c>
      <c r="J7" s="26"/>
      <c r="K7" s="35">
        <f t="shared" si="2"/>
        <v>45721</v>
      </c>
      <c r="L7" s="36">
        <f>IF(VLOOKUP($K7,'PM10 Results'!$A$1648:$F$3110,2,FALSE)="","",VLOOKUP($K7,'PM10 Results'!$A$1648:$F$3110,2,FALSE))</f>
        <v>11.21</v>
      </c>
      <c r="M7" s="36">
        <f>IF(VLOOKUP($K7,'PM10 Results'!$A$1648:$F$3110,4,FALSE)="","",VLOOKUP($K7,'PM10 Results'!$A$1648:$F$3110,4,FALSE))</f>
        <v>10.58</v>
      </c>
      <c r="N7" s="36">
        <f>IF(VLOOKUP($K7,'PM10 Results'!$A$1648:$F$3110,6,FALSE)="","",VLOOKUP($K7,'PM10 Results'!$A$1648:$F$3110,6,FALSE))</f>
        <v>11.69</v>
      </c>
      <c r="O7" s="26"/>
      <c r="P7" s="35">
        <f t="shared" si="3"/>
        <v>45752</v>
      </c>
      <c r="Q7" s="36" t="str">
        <f>IF(VLOOKUP($P7,'PM10 Results'!$A$1648:$F$3110,2,FALSE)="","",VLOOKUP($P7,'PM10 Results'!$A$1648:$F$3110,2,FALSE))</f>
        <v/>
      </c>
      <c r="R7" s="36" t="str">
        <f>IF(VLOOKUP($P7,'PM10 Results'!$A$1648:$F$3110,4,FALSE)="","",VLOOKUP($P7,'PM10 Results'!$A$1648:$F$3110,4,FALSE))</f>
        <v/>
      </c>
      <c r="S7" s="36" t="str">
        <f>IF(VLOOKUP($P7,'PM10 Results'!$A$1648:$F$3110,6,FALSE)="","",VLOOKUP($P7,'PM10 Results'!$A$1648:$F$3110,6,FALSE))</f>
        <v/>
      </c>
    </row>
    <row r="8" spans="1:19" x14ac:dyDescent="0.3">
      <c r="A8" s="35">
        <f t="shared" si="0"/>
        <v>45663</v>
      </c>
      <c r="B8" s="36">
        <f>IF(VLOOKUP($A8,'PM10 Results'!$A$1648:$F$3110,2,FALSE)="","",VLOOKUP($A8,'PM10 Results'!$A$1648:$F$3110,2,FALSE))</f>
        <v>21.2</v>
      </c>
      <c r="C8" s="36">
        <f>IF(VLOOKUP($A8,'PM10 Results'!$A$1648:$F$3110,4,FALSE)="","",VLOOKUP($A8,'PM10 Results'!$A$1648:$F$3110,4,FALSE))</f>
        <v>33.42</v>
      </c>
      <c r="D8" s="36">
        <f>IF(VLOOKUP($A8,'PM10 Results'!$A$1648:$F$3110,6,FALSE)="","",VLOOKUP($A8,'PM10 Results'!$A$1648:$F$3110,6,FALSE))</f>
        <v>24.79</v>
      </c>
      <c r="E8" s="26"/>
      <c r="F8" s="35">
        <f t="shared" si="1"/>
        <v>45694</v>
      </c>
      <c r="G8" s="36">
        <f>IF(VLOOKUP($F8,'PM10 Results'!$A$1648:$F$3110,2,FALSE)="","",VLOOKUP($F8,'PM10 Results'!$A$1648:$F$3110,2,FALSE))</f>
        <v>23.41</v>
      </c>
      <c r="H8" s="36">
        <f>IF(VLOOKUP($F8,'PM10 Results'!$A$1648:$F$3110,4,FALSE)="","",VLOOKUP($F8,'PM10 Results'!$A$1648:$F$3110,4,FALSE))</f>
        <v>22.76</v>
      </c>
      <c r="I8" s="36">
        <f>IF(VLOOKUP($F8,'PM10 Results'!$A$1648:$F$3110,6,FALSE)="","",VLOOKUP($F8,'PM10 Results'!$A$1648:$F$3110,6,FALSE))</f>
        <v>29.014000000000024</v>
      </c>
      <c r="J8" s="26"/>
      <c r="K8" s="35">
        <f t="shared" si="2"/>
        <v>45722</v>
      </c>
      <c r="L8" s="36">
        <f>IF(VLOOKUP($K8,'PM10 Results'!$A$1648:$F$3110,2,FALSE)="","",VLOOKUP($K8,'PM10 Results'!$A$1648:$F$3110,2,FALSE))</f>
        <v>10.23</v>
      </c>
      <c r="M8" s="36" t="str">
        <f>IF(VLOOKUP($K8,'PM10 Results'!$A$1648:$F$3110,4,FALSE)="","",VLOOKUP($K8,'PM10 Results'!$A$1648:$F$3110,4,FALSE))</f>
        <v>No Data</v>
      </c>
      <c r="N8" s="36">
        <f>IF(VLOOKUP($K8,'PM10 Results'!$A$1648:$F$3110,6,FALSE)="","",VLOOKUP($K8,'PM10 Results'!$A$1648:$F$3110,6,FALSE))</f>
        <v>12.28</v>
      </c>
      <c r="O8" s="26"/>
      <c r="P8" s="35">
        <f t="shared" si="3"/>
        <v>45753</v>
      </c>
      <c r="Q8" s="36" t="str">
        <f>IF(VLOOKUP($P8,'PM10 Results'!$A$1648:$F$3110,2,FALSE)="","",VLOOKUP($P8,'PM10 Results'!$A$1648:$F$3110,2,FALSE))</f>
        <v/>
      </c>
      <c r="R8" s="36" t="str">
        <f>IF(VLOOKUP($P8,'PM10 Results'!$A$1648:$F$3110,4,FALSE)="","",VLOOKUP($P8,'PM10 Results'!$A$1648:$F$3110,4,FALSE))</f>
        <v/>
      </c>
      <c r="S8" s="36" t="str">
        <f>IF(VLOOKUP($P8,'PM10 Results'!$A$1648:$F$3110,6,FALSE)="","",VLOOKUP($P8,'PM10 Results'!$A$1648:$F$3110,6,FALSE))</f>
        <v/>
      </c>
    </row>
    <row r="9" spans="1:19" x14ac:dyDescent="0.3">
      <c r="A9" s="35">
        <f t="shared" si="0"/>
        <v>45664</v>
      </c>
      <c r="B9" s="36">
        <f>IF(VLOOKUP($A9,'PM10 Results'!$A$1648:$F$3110,2,FALSE)="","",VLOOKUP($A9,'PM10 Results'!$A$1648:$F$3110,2,FALSE))</f>
        <v>15.33</v>
      </c>
      <c r="C9" s="36">
        <f>IF(VLOOKUP($A9,'PM10 Results'!$A$1648:$F$3110,4,FALSE)="","",VLOOKUP($A9,'PM10 Results'!$A$1648:$F$3110,4,FALSE))</f>
        <v>15</v>
      </c>
      <c r="D9" s="36">
        <f>IF(VLOOKUP($A9,'PM10 Results'!$A$1648:$F$3110,6,FALSE)="","",VLOOKUP($A9,'PM10 Results'!$A$1648:$F$3110,6,FALSE))</f>
        <v>17.899999999999999</v>
      </c>
      <c r="E9" s="26"/>
      <c r="F9" s="35">
        <f t="shared" si="1"/>
        <v>45695</v>
      </c>
      <c r="G9" s="36">
        <f>IF(VLOOKUP($F9,'PM10 Results'!$A$1648:$F$3110,2,FALSE)="","",VLOOKUP($F9,'PM10 Results'!$A$1648:$F$3110,2,FALSE))</f>
        <v>11.9</v>
      </c>
      <c r="H9" s="36">
        <f>IF(VLOOKUP($F9,'PM10 Results'!$A$1648:$F$3110,4,FALSE)="","",VLOOKUP($F9,'PM10 Results'!$A$1648:$F$3110,4,FALSE))</f>
        <v>10.54</v>
      </c>
      <c r="I9" s="36" t="str">
        <f>IF(VLOOKUP($F9,'PM10 Results'!$A$1648:$F$3110,6,FALSE)="","",VLOOKUP($F9,'PM10 Results'!$A$1648:$F$3110,6,FALSE))</f>
        <v>No Data</v>
      </c>
      <c r="J9" s="26"/>
      <c r="K9" s="35">
        <f t="shared" si="2"/>
        <v>45723</v>
      </c>
      <c r="L9" s="36">
        <f>IF(VLOOKUP($K9,'PM10 Results'!$A$1648:$F$3110,2,FALSE)="","",VLOOKUP($K9,'PM10 Results'!$A$1648:$F$3110,2,FALSE))</f>
        <v>13.29</v>
      </c>
      <c r="M9" s="36">
        <f>IF(VLOOKUP($K9,'PM10 Results'!$A$1648:$F$3110,4,FALSE)="","",VLOOKUP($K9,'PM10 Results'!$A$1648:$F$3110,4,FALSE))</f>
        <v>9.09</v>
      </c>
      <c r="N9" s="36">
        <f>IF(VLOOKUP($K9,'PM10 Results'!$A$1648:$F$3110,6,FALSE)="","",VLOOKUP($K9,'PM10 Results'!$A$1648:$F$3110,6,FALSE))</f>
        <v>16.55</v>
      </c>
      <c r="O9" s="26"/>
      <c r="P9" s="35">
        <f t="shared" si="3"/>
        <v>45754</v>
      </c>
      <c r="Q9" s="36" t="str">
        <f>IF(VLOOKUP($P9,'PM10 Results'!$A$1648:$F$3110,2,FALSE)="","",VLOOKUP($P9,'PM10 Results'!$A$1648:$F$3110,2,FALSE))</f>
        <v/>
      </c>
      <c r="R9" s="36" t="str">
        <f>IF(VLOOKUP($P9,'PM10 Results'!$A$1648:$F$3110,4,FALSE)="","",VLOOKUP($P9,'PM10 Results'!$A$1648:$F$3110,4,FALSE))</f>
        <v/>
      </c>
      <c r="S9" s="36" t="str">
        <f>IF(VLOOKUP($P9,'PM10 Results'!$A$1648:$F$3110,6,FALSE)="","",VLOOKUP($P9,'PM10 Results'!$A$1648:$F$3110,6,FALSE))</f>
        <v/>
      </c>
    </row>
    <row r="10" spans="1:19" x14ac:dyDescent="0.3">
      <c r="A10" s="35">
        <f t="shared" si="0"/>
        <v>45665</v>
      </c>
      <c r="B10" s="36">
        <f>IF(VLOOKUP($A10,'PM10 Results'!$A$1648:$F$3110,2,FALSE)="","",VLOOKUP($A10,'PM10 Results'!$A$1648:$F$3110,2,FALSE))</f>
        <v>9.4</v>
      </c>
      <c r="C10" s="36">
        <f>IF(VLOOKUP($A10,'PM10 Results'!$A$1648:$F$3110,4,FALSE)="","",VLOOKUP($A10,'PM10 Results'!$A$1648:$F$3110,4,FALSE))</f>
        <v>7.04</v>
      </c>
      <c r="D10" s="36">
        <f>IF(VLOOKUP($A10,'PM10 Results'!$A$1648:$F$3110,6,FALSE)="","",VLOOKUP($A10,'PM10 Results'!$A$1648:$F$3110,6,FALSE))</f>
        <v>9.6199999999999992</v>
      </c>
      <c r="E10" s="26"/>
      <c r="F10" s="35">
        <f t="shared" si="1"/>
        <v>45696</v>
      </c>
      <c r="G10" s="36">
        <f>IF(VLOOKUP($F10,'PM10 Results'!$A$1648:$F$3110,2,FALSE)="","",VLOOKUP($F10,'PM10 Results'!$A$1648:$F$3110,2,FALSE))</f>
        <v>16.78</v>
      </c>
      <c r="H10" s="36">
        <f>IF(VLOOKUP($F10,'PM10 Results'!$A$1648:$F$3110,4,FALSE)="","",VLOOKUP($F10,'PM10 Results'!$A$1648:$F$3110,4,FALSE))</f>
        <v>13.97</v>
      </c>
      <c r="I10" s="36">
        <f>IF(VLOOKUP($F10,'PM10 Results'!$A$1648:$F$3110,6,FALSE)="","",VLOOKUP($F10,'PM10 Results'!$A$1648:$F$3110,6,FALSE))</f>
        <v>15.76</v>
      </c>
      <c r="J10" s="26"/>
      <c r="K10" s="35">
        <f t="shared" si="2"/>
        <v>45724</v>
      </c>
      <c r="L10" s="36">
        <f>IF(VLOOKUP($K10,'PM10 Results'!$A$1648:$F$3110,2,FALSE)="","",VLOOKUP($K10,'PM10 Results'!$A$1648:$F$3110,2,FALSE))</f>
        <v>9.92</v>
      </c>
      <c r="M10" s="36">
        <f>IF(VLOOKUP($K10,'PM10 Results'!$A$1648:$F$3110,4,FALSE)="","",VLOOKUP($K10,'PM10 Results'!$A$1648:$F$3110,4,FALSE))</f>
        <v>7.84</v>
      </c>
      <c r="N10" s="36">
        <f>IF(VLOOKUP($K10,'PM10 Results'!$A$1648:$F$3110,6,FALSE)="","",VLOOKUP($K10,'PM10 Results'!$A$1648:$F$3110,6,FALSE))</f>
        <v>10.28</v>
      </c>
      <c r="O10" s="26"/>
      <c r="P10" s="35">
        <f t="shared" si="3"/>
        <v>45755</v>
      </c>
      <c r="Q10" s="36" t="str">
        <f>IF(VLOOKUP($P10,'PM10 Results'!$A$1648:$F$3110,2,FALSE)="","",VLOOKUP($P10,'PM10 Results'!$A$1648:$F$3110,2,FALSE))</f>
        <v/>
      </c>
      <c r="R10" s="36" t="str">
        <f>IF(VLOOKUP($P10,'PM10 Results'!$A$1648:$F$3110,4,FALSE)="","",VLOOKUP($P10,'PM10 Results'!$A$1648:$F$3110,4,FALSE))</f>
        <v/>
      </c>
      <c r="S10" s="36" t="str">
        <f>IF(VLOOKUP($P10,'PM10 Results'!$A$1648:$F$3110,6,FALSE)="","",VLOOKUP($P10,'PM10 Results'!$A$1648:$F$3110,6,FALSE))</f>
        <v/>
      </c>
    </row>
    <row r="11" spans="1:19" x14ac:dyDescent="0.3">
      <c r="A11" s="35">
        <f t="shared" si="0"/>
        <v>45666</v>
      </c>
      <c r="B11" s="36">
        <f>IF(VLOOKUP($A11,'PM10 Results'!$A$1648:$F$3110,2,FALSE)="","",VLOOKUP($A11,'PM10 Results'!$A$1648:$F$3110,2,FALSE))</f>
        <v>9.57</v>
      </c>
      <c r="C11" s="36">
        <f>IF(VLOOKUP($A11,'PM10 Results'!$A$1648:$F$3110,4,FALSE)="","",VLOOKUP($A11,'PM10 Results'!$A$1648:$F$3110,4,FALSE))</f>
        <v>8.86</v>
      </c>
      <c r="D11" s="36">
        <f>IF(VLOOKUP($A11,'PM10 Results'!$A$1648:$F$3110,6,FALSE)="","",VLOOKUP($A11,'PM10 Results'!$A$1648:$F$3110,6,FALSE))</f>
        <v>9.4499999999999993</v>
      </c>
      <c r="E11" s="26"/>
      <c r="F11" s="35">
        <f t="shared" si="1"/>
        <v>45697</v>
      </c>
      <c r="G11" s="36">
        <f>IF(VLOOKUP($F11,'PM10 Results'!$A$1648:$F$3110,2,FALSE)="","",VLOOKUP($F11,'PM10 Results'!$A$1648:$F$3110,2,FALSE))</f>
        <v>17.96</v>
      </c>
      <c r="H11" s="36">
        <f>IF(VLOOKUP($F11,'PM10 Results'!$A$1648:$F$3110,4,FALSE)="","",VLOOKUP($F11,'PM10 Results'!$A$1648:$F$3110,4,FALSE))</f>
        <v>18.73</v>
      </c>
      <c r="I11" s="36">
        <f>IF(VLOOKUP($F11,'PM10 Results'!$A$1648:$F$3110,6,FALSE)="","",VLOOKUP($F11,'PM10 Results'!$A$1648:$F$3110,6,FALSE))</f>
        <v>19.829999999999998</v>
      </c>
      <c r="J11" s="26"/>
      <c r="K11" s="35">
        <f t="shared" si="2"/>
        <v>45725</v>
      </c>
      <c r="L11" s="36">
        <f>IF(VLOOKUP($K11,'PM10 Results'!$A$1648:$F$3110,2,FALSE)="","",VLOOKUP($K11,'PM10 Results'!$A$1648:$F$3110,2,FALSE))</f>
        <v>11.43</v>
      </c>
      <c r="M11" s="36">
        <f>IF(VLOOKUP($K11,'PM10 Results'!$A$1648:$F$3110,4,FALSE)="","",VLOOKUP($K11,'PM10 Results'!$A$1648:$F$3110,4,FALSE))</f>
        <v>11.13</v>
      </c>
      <c r="N11" s="36">
        <f>IF(VLOOKUP($K11,'PM10 Results'!$A$1648:$F$3110,6,FALSE)="","",VLOOKUP($K11,'PM10 Results'!$A$1648:$F$3110,6,FALSE))</f>
        <v>14.62</v>
      </c>
      <c r="O11" s="26"/>
      <c r="P11" s="35">
        <f t="shared" si="3"/>
        <v>45756</v>
      </c>
      <c r="Q11" s="36" t="str">
        <f>IF(VLOOKUP($P11,'PM10 Results'!$A$1648:$F$3110,2,FALSE)="","",VLOOKUP($P11,'PM10 Results'!$A$1648:$F$3110,2,FALSE))</f>
        <v/>
      </c>
      <c r="R11" s="36" t="str">
        <f>IF(VLOOKUP($P11,'PM10 Results'!$A$1648:$F$3110,4,FALSE)="","",VLOOKUP($P11,'PM10 Results'!$A$1648:$F$3110,4,FALSE))</f>
        <v/>
      </c>
      <c r="S11" s="36" t="str">
        <f>IF(VLOOKUP($P11,'PM10 Results'!$A$1648:$F$3110,6,FALSE)="","",VLOOKUP($P11,'PM10 Results'!$A$1648:$F$3110,6,FALSE))</f>
        <v/>
      </c>
    </row>
    <row r="12" spans="1:19" x14ac:dyDescent="0.3">
      <c r="A12" s="35">
        <f t="shared" si="0"/>
        <v>45667</v>
      </c>
      <c r="B12" s="36">
        <f>IF(VLOOKUP($A12,'PM10 Results'!$A$1648:$F$3110,2,FALSE)="","",VLOOKUP($A12,'PM10 Results'!$A$1648:$F$3110,2,FALSE))</f>
        <v>9.52</v>
      </c>
      <c r="C12" s="36">
        <f>IF(VLOOKUP($A12,'PM10 Results'!$A$1648:$F$3110,4,FALSE)="","",VLOOKUP($A12,'PM10 Results'!$A$1648:$F$3110,4,FALSE))</f>
        <v>7.786190476190475</v>
      </c>
      <c r="D12" s="36">
        <f>IF(VLOOKUP($A12,'PM10 Results'!$A$1648:$F$3110,6,FALSE)="","",VLOOKUP($A12,'PM10 Results'!$A$1648:$F$3110,6,FALSE))</f>
        <v>10.23</v>
      </c>
      <c r="E12" s="26"/>
      <c r="F12" s="35">
        <f t="shared" si="1"/>
        <v>45698</v>
      </c>
      <c r="G12" s="36">
        <f>IF(VLOOKUP($F12,'PM10 Results'!$A$1648:$F$3110,2,FALSE)="","",VLOOKUP($F12,'PM10 Results'!$A$1648:$F$3110,2,FALSE))</f>
        <v>16.29</v>
      </c>
      <c r="H12" s="36">
        <f>IF(VLOOKUP($F12,'PM10 Results'!$A$1648:$F$3110,4,FALSE)="","",VLOOKUP($F12,'PM10 Results'!$A$1648:$F$3110,4,FALSE))</f>
        <v>16.78</v>
      </c>
      <c r="I12" s="36">
        <f>IF(VLOOKUP($F12,'PM10 Results'!$A$1648:$F$3110,6,FALSE)="","",VLOOKUP($F12,'PM10 Results'!$A$1648:$F$3110,6,FALSE))</f>
        <v>15.852272727272723</v>
      </c>
      <c r="J12" s="26"/>
      <c r="K12" s="35">
        <f t="shared" si="2"/>
        <v>45726</v>
      </c>
      <c r="L12" s="36">
        <f>IF(VLOOKUP($K12,'PM10 Results'!$A$1648:$F$3110,2,FALSE)="","",VLOOKUP($K12,'PM10 Results'!$A$1648:$F$3110,2,FALSE))</f>
        <v>10.65</v>
      </c>
      <c r="M12" s="36">
        <f>IF(VLOOKUP($K12,'PM10 Results'!$A$1648:$F$3110,4,FALSE)="","",VLOOKUP($K12,'PM10 Results'!$A$1648:$F$3110,4,FALSE))</f>
        <v>10.799500000000007</v>
      </c>
      <c r="N12" s="36">
        <f>IF(VLOOKUP($K12,'PM10 Results'!$A$1648:$F$3110,6,FALSE)="","",VLOOKUP($K12,'PM10 Results'!$A$1648:$F$3110,6,FALSE))</f>
        <v>11.43</v>
      </c>
      <c r="O12" s="26"/>
      <c r="P12" s="35">
        <f t="shared" si="3"/>
        <v>45757</v>
      </c>
      <c r="Q12" s="36" t="str">
        <f>IF(VLOOKUP($P12,'PM10 Results'!$A$1648:$F$3110,2,FALSE)="","",VLOOKUP($P12,'PM10 Results'!$A$1648:$F$3110,2,FALSE))</f>
        <v/>
      </c>
      <c r="R12" s="36" t="str">
        <f>IF(VLOOKUP($P12,'PM10 Results'!$A$1648:$F$3110,4,FALSE)="","",VLOOKUP($P12,'PM10 Results'!$A$1648:$F$3110,4,FALSE))</f>
        <v/>
      </c>
      <c r="S12" s="36" t="str">
        <f>IF(VLOOKUP($P12,'PM10 Results'!$A$1648:$F$3110,6,FALSE)="","",VLOOKUP($P12,'PM10 Results'!$A$1648:$F$3110,6,FALSE))</f>
        <v/>
      </c>
    </row>
    <row r="13" spans="1:19" x14ac:dyDescent="0.3">
      <c r="A13" s="35">
        <f t="shared" si="0"/>
        <v>45668</v>
      </c>
      <c r="B13" s="36">
        <f>IF(VLOOKUP($A13,'PM10 Results'!$A$1648:$F$3110,2,FALSE)="","",VLOOKUP($A13,'PM10 Results'!$A$1648:$F$3110,2,FALSE))</f>
        <v>8.7100000000000009</v>
      </c>
      <c r="C13" s="36">
        <f>IF(VLOOKUP($A13,'PM10 Results'!$A$1648:$F$3110,4,FALSE)="","",VLOOKUP($A13,'PM10 Results'!$A$1648:$F$3110,4,FALSE))</f>
        <v>7.75</v>
      </c>
      <c r="D13" s="36">
        <f>IF(VLOOKUP($A13,'PM10 Results'!$A$1648:$F$3110,6,FALSE)="","",VLOOKUP($A13,'PM10 Results'!$A$1648:$F$3110,6,FALSE))</f>
        <v>9.51</v>
      </c>
      <c r="E13" s="26"/>
      <c r="F13" s="35">
        <f t="shared" si="1"/>
        <v>45699</v>
      </c>
      <c r="G13" s="36">
        <f>IF(VLOOKUP($F13,'PM10 Results'!$A$1648:$F$3110,2,FALSE)="","",VLOOKUP($F13,'PM10 Results'!$A$1648:$F$3110,2,FALSE))</f>
        <v>10.87</v>
      </c>
      <c r="H13" s="36" t="str">
        <f>IF(VLOOKUP($F13,'PM10 Results'!$A$1648:$F$3110,4,FALSE)="","",VLOOKUP($F13,'PM10 Results'!$A$1648:$F$3110,4,FALSE))</f>
        <v>No Data</v>
      </c>
      <c r="I13" s="36">
        <f>IF(VLOOKUP($F13,'PM10 Results'!$A$1648:$F$3110,6,FALSE)="","",VLOOKUP($F13,'PM10 Results'!$A$1648:$F$3110,6,FALSE))</f>
        <v>11.21</v>
      </c>
      <c r="J13" s="26"/>
      <c r="K13" s="35">
        <f t="shared" si="2"/>
        <v>45727</v>
      </c>
      <c r="L13" s="36">
        <f>IF(VLOOKUP($K13,'PM10 Results'!$A$1648:$F$3110,2,FALSE)="","",VLOOKUP($K13,'PM10 Results'!$A$1648:$F$3110,2,FALSE))</f>
        <v>8.67</v>
      </c>
      <c r="M13" s="36">
        <f>IF(VLOOKUP($K13,'PM10 Results'!$A$1648:$F$3110,4,FALSE)="","",VLOOKUP($K13,'PM10 Results'!$A$1648:$F$3110,4,FALSE))</f>
        <v>9.18</v>
      </c>
      <c r="N13" s="36">
        <f>IF(VLOOKUP($K13,'PM10 Results'!$A$1648:$F$3110,6,FALSE)="","",VLOOKUP($K13,'PM10 Results'!$A$1648:$F$3110,6,FALSE))</f>
        <v>10.782173913043477</v>
      </c>
      <c r="O13" s="26"/>
      <c r="P13" s="35">
        <f t="shared" si="3"/>
        <v>45758</v>
      </c>
      <c r="Q13" s="36" t="str">
        <f>IF(VLOOKUP($P13,'PM10 Results'!$A$1648:$F$3110,2,FALSE)="","",VLOOKUP($P13,'PM10 Results'!$A$1648:$F$3110,2,FALSE))</f>
        <v/>
      </c>
      <c r="R13" s="36" t="str">
        <f>IF(VLOOKUP($P13,'PM10 Results'!$A$1648:$F$3110,4,FALSE)="","",VLOOKUP($P13,'PM10 Results'!$A$1648:$F$3110,4,FALSE))</f>
        <v/>
      </c>
      <c r="S13" s="36" t="str">
        <f>IF(VLOOKUP($P13,'PM10 Results'!$A$1648:$F$3110,6,FALSE)="","",VLOOKUP($P13,'PM10 Results'!$A$1648:$F$3110,6,FALSE))</f>
        <v/>
      </c>
    </row>
    <row r="14" spans="1:19" x14ac:dyDescent="0.3">
      <c r="A14" s="35">
        <f t="shared" si="0"/>
        <v>45669</v>
      </c>
      <c r="B14" s="36">
        <f>IF(VLOOKUP($A14,'PM10 Results'!$A$1648:$F$3110,2,FALSE)="","",VLOOKUP($A14,'PM10 Results'!$A$1648:$F$3110,2,FALSE))</f>
        <v>11.73</v>
      </c>
      <c r="C14" s="36">
        <f>IF(VLOOKUP($A14,'PM10 Results'!$A$1648:$F$3110,4,FALSE)="","",VLOOKUP($A14,'PM10 Results'!$A$1648:$F$3110,4,FALSE))</f>
        <v>11.63</v>
      </c>
      <c r="D14" s="36">
        <f>IF(VLOOKUP($A14,'PM10 Results'!$A$1648:$F$3110,6,FALSE)="","",VLOOKUP($A14,'PM10 Results'!$A$1648:$F$3110,6,FALSE))</f>
        <v>12.54</v>
      </c>
      <c r="E14" s="26"/>
      <c r="F14" s="35">
        <f t="shared" si="1"/>
        <v>45700</v>
      </c>
      <c r="G14" s="36">
        <f>IF(VLOOKUP($F14,'PM10 Results'!$A$1648:$F$3110,2,FALSE)="","",VLOOKUP($F14,'PM10 Results'!$A$1648:$F$3110,2,FALSE))</f>
        <v>12.22</v>
      </c>
      <c r="H14" s="36">
        <f>IF(VLOOKUP($F14,'PM10 Results'!$A$1648:$F$3110,4,FALSE)="","",VLOOKUP($F14,'PM10 Results'!$A$1648:$F$3110,4,FALSE))</f>
        <v>11.6</v>
      </c>
      <c r="I14" s="36">
        <f>IF(VLOOKUP($F14,'PM10 Results'!$A$1648:$F$3110,6,FALSE)="","",VLOOKUP($F14,'PM10 Results'!$A$1648:$F$3110,6,FALSE))</f>
        <v>12.4</v>
      </c>
      <c r="J14" s="26"/>
      <c r="K14" s="35">
        <f t="shared" si="2"/>
        <v>45728</v>
      </c>
      <c r="L14" s="36">
        <f>IF(VLOOKUP($K14,'PM10 Results'!$A$1648:$F$3110,2,FALSE)="","",VLOOKUP($K14,'PM10 Results'!$A$1648:$F$3110,2,FALSE))</f>
        <v>8.7799999999999994</v>
      </c>
      <c r="M14" s="36" t="str">
        <f>IF(VLOOKUP($K14,'PM10 Results'!$A$1648:$F$3110,4,FALSE)="","",VLOOKUP($K14,'PM10 Results'!$A$1648:$F$3110,4,FALSE))</f>
        <v>No Data</v>
      </c>
      <c r="N14" s="36">
        <f>IF(VLOOKUP($K14,'PM10 Results'!$A$1648:$F$3110,6,FALSE)="","",VLOOKUP($K14,'PM10 Results'!$A$1648:$F$3110,6,FALSE))</f>
        <v>10.89</v>
      </c>
      <c r="O14" s="26"/>
      <c r="P14" s="35">
        <f t="shared" si="3"/>
        <v>45759</v>
      </c>
      <c r="Q14" s="36" t="str">
        <f>IF(VLOOKUP($P14,'PM10 Results'!$A$1648:$F$3110,2,FALSE)="","",VLOOKUP($P14,'PM10 Results'!$A$1648:$F$3110,2,FALSE))</f>
        <v/>
      </c>
      <c r="R14" s="36" t="str">
        <f>IF(VLOOKUP($P14,'PM10 Results'!$A$1648:$F$3110,4,FALSE)="","",VLOOKUP($P14,'PM10 Results'!$A$1648:$F$3110,4,FALSE))</f>
        <v/>
      </c>
      <c r="S14" s="36" t="str">
        <f>IF(VLOOKUP($P14,'PM10 Results'!$A$1648:$F$3110,6,FALSE)="","",VLOOKUP($P14,'PM10 Results'!$A$1648:$F$3110,6,FALSE))</f>
        <v/>
      </c>
    </row>
    <row r="15" spans="1:19" x14ac:dyDescent="0.3">
      <c r="A15" s="35">
        <f t="shared" si="0"/>
        <v>45670</v>
      </c>
      <c r="B15" s="36">
        <f>IF(VLOOKUP($A15,'PM10 Results'!$A$1648:$F$3110,2,FALSE)="","",VLOOKUP($A15,'PM10 Results'!$A$1648:$F$3110,2,FALSE))</f>
        <v>15.82</v>
      </c>
      <c r="C15" s="36">
        <f>IF(VLOOKUP($A15,'PM10 Results'!$A$1648:$F$3110,4,FALSE)="","",VLOOKUP($A15,'PM10 Results'!$A$1648:$F$3110,4,FALSE))</f>
        <v>18.059999999999999</v>
      </c>
      <c r="D15" s="36">
        <f>IF(VLOOKUP($A15,'PM10 Results'!$A$1648:$F$3110,6,FALSE)="","",VLOOKUP($A15,'PM10 Results'!$A$1648:$F$3110,6,FALSE))</f>
        <v>17.644999999999992</v>
      </c>
      <c r="E15" s="26"/>
      <c r="F15" s="35">
        <f t="shared" si="1"/>
        <v>45701</v>
      </c>
      <c r="G15" s="36">
        <f>IF(VLOOKUP($F15,'PM10 Results'!$A$1648:$F$3110,2,FALSE)="","",VLOOKUP($F15,'PM10 Results'!$A$1648:$F$3110,2,FALSE))</f>
        <v>10.54</v>
      </c>
      <c r="H15" s="36">
        <f>IF(VLOOKUP($F15,'PM10 Results'!$A$1648:$F$3110,4,FALSE)="","",VLOOKUP($F15,'PM10 Results'!$A$1648:$F$3110,4,FALSE))</f>
        <v>10.44</v>
      </c>
      <c r="I15" s="36">
        <f>IF(VLOOKUP($F15,'PM10 Results'!$A$1648:$F$3110,6,FALSE)="","",VLOOKUP($F15,'PM10 Results'!$A$1648:$F$3110,6,FALSE))</f>
        <v>11.84</v>
      </c>
      <c r="J15" s="26"/>
      <c r="K15" s="35">
        <f t="shared" si="2"/>
        <v>45729</v>
      </c>
      <c r="L15" s="36">
        <f>IF(VLOOKUP($K15,'PM10 Results'!$A$1648:$F$3110,2,FALSE)="","",VLOOKUP($K15,'PM10 Results'!$A$1648:$F$3110,2,FALSE))</f>
        <v>12.06</v>
      </c>
      <c r="M15" s="36" t="str">
        <f>IF(VLOOKUP($K15,'PM10 Results'!$A$1648:$F$3110,4,FALSE)="","",VLOOKUP($K15,'PM10 Results'!$A$1648:$F$3110,4,FALSE))</f>
        <v>No Data</v>
      </c>
      <c r="N15" s="36">
        <f>IF(VLOOKUP($K15,'PM10 Results'!$A$1648:$F$3110,6,FALSE)="","",VLOOKUP($K15,'PM10 Results'!$A$1648:$F$3110,6,FALSE))</f>
        <v>11.6</v>
      </c>
      <c r="O15" s="26"/>
      <c r="P15" s="35">
        <f t="shared" si="3"/>
        <v>45760</v>
      </c>
      <c r="Q15" s="36" t="str">
        <f>IF(VLOOKUP($P15,'PM10 Results'!$A$1648:$F$3110,2,FALSE)="","",VLOOKUP($P15,'PM10 Results'!$A$1648:$F$3110,2,FALSE))</f>
        <v/>
      </c>
      <c r="R15" s="36" t="str">
        <f>IF(VLOOKUP($P15,'PM10 Results'!$A$1648:$F$3110,4,FALSE)="","",VLOOKUP($P15,'PM10 Results'!$A$1648:$F$3110,4,FALSE))</f>
        <v/>
      </c>
      <c r="S15" s="36" t="str">
        <f>IF(VLOOKUP($P15,'PM10 Results'!$A$1648:$F$3110,6,FALSE)="","",VLOOKUP($P15,'PM10 Results'!$A$1648:$F$3110,6,FALSE))</f>
        <v/>
      </c>
    </row>
    <row r="16" spans="1:19" x14ac:dyDescent="0.3">
      <c r="A16" s="35">
        <f t="shared" si="0"/>
        <v>45671</v>
      </c>
      <c r="B16" s="36">
        <f>IF(VLOOKUP($A16,'PM10 Results'!$A$1648:$F$3110,2,FALSE)="","",VLOOKUP($A16,'PM10 Results'!$A$1648:$F$3110,2,FALSE))</f>
        <v>21.84</v>
      </c>
      <c r="C16" s="36">
        <f>IF(VLOOKUP($A16,'PM10 Results'!$A$1648:$F$3110,4,FALSE)="","",VLOOKUP($A16,'PM10 Results'!$A$1648:$F$3110,4,FALSE))</f>
        <v>24.41</v>
      </c>
      <c r="D16" s="36">
        <f>IF(VLOOKUP($A16,'PM10 Results'!$A$1648:$F$3110,6,FALSE)="","",VLOOKUP($A16,'PM10 Results'!$A$1648:$F$3110,6,FALSE))</f>
        <v>31.48</v>
      </c>
      <c r="E16" s="26"/>
      <c r="F16" s="35">
        <f t="shared" si="1"/>
        <v>45702</v>
      </c>
      <c r="G16" s="36">
        <f>IF(VLOOKUP($F16,'PM10 Results'!$A$1648:$F$3110,2,FALSE)="","",VLOOKUP($F16,'PM10 Results'!$A$1648:$F$3110,2,FALSE))</f>
        <v>13.56</v>
      </c>
      <c r="H16" s="36">
        <f>IF(VLOOKUP($F16,'PM10 Results'!$A$1648:$F$3110,4,FALSE)="","",VLOOKUP($F16,'PM10 Results'!$A$1648:$F$3110,4,FALSE))</f>
        <v>13.99</v>
      </c>
      <c r="I16" s="36">
        <f>IF(VLOOKUP($F16,'PM10 Results'!$A$1648:$F$3110,6,FALSE)="","",VLOOKUP($F16,'PM10 Results'!$A$1648:$F$3110,6,FALSE))</f>
        <v>12.36</v>
      </c>
      <c r="J16" s="26"/>
      <c r="K16" s="35">
        <f t="shared" si="2"/>
        <v>45730</v>
      </c>
      <c r="L16" s="36">
        <f>IF(VLOOKUP($K16,'PM10 Results'!$A$1648:$F$3110,2,FALSE)="","",VLOOKUP($K16,'PM10 Results'!$A$1648:$F$3110,2,FALSE))</f>
        <v>10.81</v>
      </c>
      <c r="M16" s="36">
        <f>IF(VLOOKUP($K16,'PM10 Results'!$A$1648:$F$3110,4,FALSE)="","",VLOOKUP($K16,'PM10 Results'!$A$1648:$F$3110,4,FALSE))</f>
        <v>12.13</v>
      </c>
      <c r="N16" s="36">
        <f>IF(VLOOKUP($K16,'PM10 Results'!$A$1648:$F$3110,6,FALSE)="","",VLOOKUP($K16,'PM10 Results'!$A$1648:$F$3110,6,FALSE))</f>
        <v>12.75</v>
      </c>
      <c r="O16" s="26"/>
      <c r="P16" s="35">
        <f t="shared" si="3"/>
        <v>45761</v>
      </c>
      <c r="Q16" s="36" t="str">
        <f>IF(VLOOKUP($P16,'PM10 Results'!$A$1648:$F$3110,2,FALSE)="","",VLOOKUP($P16,'PM10 Results'!$A$1648:$F$3110,2,FALSE))</f>
        <v/>
      </c>
      <c r="R16" s="36" t="str">
        <f>IF(VLOOKUP($P16,'PM10 Results'!$A$1648:$F$3110,4,FALSE)="","",VLOOKUP($P16,'PM10 Results'!$A$1648:$F$3110,4,FALSE))</f>
        <v/>
      </c>
      <c r="S16" s="36" t="str">
        <f>IF(VLOOKUP($P16,'PM10 Results'!$A$1648:$F$3110,6,FALSE)="","",VLOOKUP($P16,'PM10 Results'!$A$1648:$F$3110,6,FALSE))</f>
        <v/>
      </c>
    </row>
    <row r="17" spans="1:19" x14ac:dyDescent="0.3">
      <c r="A17" s="35">
        <f t="shared" si="0"/>
        <v>45672</v>
      </c>
      <c r="B17" s="36">
        <f>IF(VLOOKUP($A17,'PM10 Results'!$A$1648:$F$3110,2,FALSE)="","",VLOOKUP($A17,'PM10 Results'!$A$1648:$F$3110,2,FALSE))</f>
        <v>18.756666666666668</v>
      </c>
      <c r="C17" s="36">
        <f>IF(VLOOKUP($A17,'PM10 Results'!$A$1648:$F$3110,4,FALSE)="","",VLOOKUP($A17,'PM10 Results'!$A$1648:$F$3110,4,FALSE))</f>
        <v>29.350555555555552</v>
      </c>
      <c r="D17" s="36">
        <f>IF(VLOOKUP($A17,'PM10 Results'!$A$1648:$F$3110,6,FALSE)="","",VLOOKUP($A17,'PM10 Results'!$A$1648:$F$3110,6,FALSE))</f>
        <v>23.493361344537806</v>
      </c>
      <c r="E17" s="26"/>
      <c r="F17" s="35">
        <f t="shared" si="1"/>
        <v>45703</v>
      </c>
      <c r="G17" s="36">
        <f>IF(VLOOKUP($F17,'PM10 Results'!$A$1648:$F$3110,2,FALSE)="","",VLOOKUP($F17,'PM10 Results'!$A$1648:$F$3110,2,FALSE))</f>
        <v>14.63</v>
      </c>
      <c r="H17" s="36">
        <f>IF(VLOOKUP($F17,'PM10 Results'!$A$1648:$F$3110,4,FALSE)="","",VLOOKUP($F17,'PM10 Results'!$A$1648:$F$3110,4,FALSE))</f>
        <v>15.79</v>
      </c>
      <c r="I17" s="36">
        <f>IF(VLOOKUP($F17,'PM10 Results'!$A$1648:$F$3110,6,FALSE)="","",VLOOKUP($F17,'PM10 Results'!$A$1648:$F$3110,6,FALSE))</f>
        <v>16.436363636363637</v>
      </c>
      <c r="J17" s="26"/>
      <c r="K17" s="35">
        <f t="shared" si="2"/>
        <v>45731</v>
      </c>
      <c r="L17" s="36">
        <f>IF(VLOOKUP($K17,'PM10 Results'!$A$1648:$F$3110,2,FALSE)="","",VLOOKUP($K17,'PM10 Results'!$A$1648:$F$3110,2,FALSE))</f>
        <v>12.52</v>
      </c>
      <c r="M17" s="36">
        <f>IF(VLOOKUP($K17,'PM10 Results'!$A$1648:$F$3110,4,FALSE)="","",VLOOKUP($K17,'PM10 Results'!$A$1648:$F$3110,4,FALSE))</f>
        <v>13.95</v>
      </c>
      <c r="N17" s="36">
        <f>IF(VLOOKUP($K17,'PM10 Results'!$A$1648:$F$3110,6,FALSE)="","",VLOOKUP($K17,'PM10 Results'!$A$1648:$F$3110,6,FALSE))</f>
        <v>14.04</v>
      </c>
      <c r="O17" s="26"/>
      <c r="P17" s="35">
        <f t="shared" si="3"/>
        <v>45762</v>
      </c>
      <c r="Q17" s="36" t="str">
        <f>IF(VLOOKUP($P17,'PM10 Results'!$A$1648:$F$3110,2,FALSE)="","",VLOOKUP($P17,'PM10 Results'!$A$1648:$F$3110,2,FALSE))</f>
        <v/>
      </c>
      <c r="R17" s="36" t="str">
        <f>IF(VLOOKUP($P17,'PM10 Results'!$A$1648:$F$3110,4,FALSE)="","",VLOOKUP($P17,'PM10 Results'!$A$1648:$F$3110,4,FALSE))</f>
        <v/>
      </c>
      <c r="S17" s="36" t="str">
        <f>IF(VLOOKUP($P17,'PM10 Results'!$A$1648:$F$3110,6,FALSE)="","",VLOOKUP($P17,'PM10 Results'!$A$1648:$F$3110,6,FALSE))</f>
        <v/>
      </c>
    </row>
    <row r="18" spans="1:19" x14ac:dyDescent="0.3">
      <c r="A18" s="35">
        <f t="shared" si="0"/>
        <v>45673</v>
      </c>
      <c r="B18" s="36">
        <f>IF(VLOOKUP($A18,'PM10 Results'!$A$1648:$F$3110,2,FALSE)="","",VLOOKUP($A18,'PM10 Results'!$A$1648:$F$3110,2,FALSE))</f>
        <v>11.280500000000002</v>
      </c>
      <c r="C18" s="36">
        <f>IF(VLOOKUP($A18,'PM10 Results'!$A$1648:$F$3110,4,FALSE)="","",VLOOKUP($A18,'PM10 Results'!$A$1648:$F$3110,4,FALSE))</f>
        <v>12.16</v>
      </c>
      <c r="D18" s="36">
        <f>IF(VLOOKUP($A18,'PM10 Results'!$A$1648:$F$3110,6,FALSE)="","",VLOOKUP($A18,'PM10 Results'!$A$1648:$F$3110,6,FALSE))</f>
        <v>12.98</v>
      </c>
      <c r="E18" s="26"/>
      <c r="F18" s="35">
        <f t="shared" si="1"/>
        <v>45704</v>
      </c>
      <c r="G18" s="36">
        <f>IF(VLOOKUP($F18,'PM10 Results'!$A$1648:$F$3110,2,FALSE)="","",VLOOKUP($F18,'PM10 Results'!$A$1648:$F$3110,2,FALSE))</f>
        <v>21.24</v>
      </c>
      <c r="H18" s="36">
        <f>IF(VLOOKUP($F18,'PM10 Results'!$A$1648:$F$3110,4,FALSE)="","",VLOOKUP($F18,'PM10 Results'!$A$1648:$F$3110,4,FALSE))</f>
        <v>18.53</v>
      </c>
      <c r="I18" s="36">
        <f>IF(VLOOKUP($F18,'PM10 Results'!$A$1648:$F$3110,6,FALSE)="","",VLOOKUP($F18,'PM10 Results'!$A$1648:$F$3110,6,FALSE))</f>
        <v>15.96</v>
      </c>
      <c r="J18" s="26"/>
      <c r="K18" s="35">
        <f t="shared" si="2"/>
        <v>45732</v>
      </c>
      <c r="L18" s="36">
        <f>IF(VLOOKUP($K18,'PM10 Results'!$A$1648:$F$3110,2,FALSE)="","",VLOOKUP($K18,'PM10 Results'!$A$1648:$F$3110,2,FALSE))</f>
        <v>12.2</v>
      </c>
      <c r="M18" s="36" t="str">
        <f>IF(VLOOKUP($K18,'PM10 Results'!$A$1648:$F$3110,4,FALSE)="","",VLOOKUP($K18,'PM10 Results'!$A$1648:$F$3110,4,FALSE))</f>
        <v>No Data</v>
      </c>
      <c r="N18" s="36">
        <f>IF(VLOOKUP($K18,'PM10 Results'!$A$1648:$F$3110,6,FALSE)="","",VLOOKUP($K18,'PM10 Results'!$A$1648:$F$3110,6,FALSE))</f>
        <v>13.69</v>
      </c>
      <c r="O18" s="26"/>
      <c r="P18" s="35">
        <f t="shared" si="3"/>
        <v>45763</v>
      </c>
      <c r="Q18" s="36" t="str">
        <f>IF(VLOOKUP($P18,'PM10 Results'!$A$1648:$F$3110,2,FALSE)="","",VLOOKUP($P18,'PM10 Results'!$A$1648:$F$3110,2,FALSE))</f>
        <v/>
      </c>
      <c r="R18" s="36" t="str">
        <f>IF(VLOOKUP($P18,'PM10 Results'!$A$1648:$F$3110,4,FALSE)="","",VLOOKUP($P18,'PM10 Results'!$A$1648:$F$3110,4,FALSE))</f>
        <v/>
      </c>
      <c r="S18" s="36" t="str">
        <f>IF(VLOOKUP($P18,'PM10 Results'!$A$1648:$F$3110,6,FALSE)="","",VLOOKUP($P18,'PM10 Results'!$A$1648:$F$3110,6,FALSE))</f>
        <v/>
      </c>
    </row>
    <row r="19" spans="1:19" x14ac:dyDescent="0.3">
      <c r="A19" s="35">
        <f t="shared" si="0"/>
        <v>45674</v>
      </c>
      <c r="B19" s="36">
        <f>IF(VLOOKUP($A19,'PM10 Results'!$A$1648:$F$3110,2,FALSE)="","",VLOOKUP($A19,'PM10 Results'!$A$1648:$F$3110,2,FALSE))</f>
        <v>16.18</v>
      </c>
      <c r="C19" s="36">
        <f>IF(VLOOKUP($A19,'PM10 Results'!$A$1648:$F$3110,4,FALSE)="","",VLOOKUP($A19,'PM10 Results'!$A$1648:$F$3110,4,FALSE))</f>
        <v>15.19</v>
      </c>
      <c r="D19" s="36">
        <f>IF(VLOOKUP($A19,'PM10 Results'!$A$1648:$F$3110,6,FALSE)="","",VLOOKUP($A19,'PM10 Results'!$A$1648:$F$3110,6,FALSE))</f>
        <v>16.920000000000002</v>
      </c>
      <c r="E19" s="26"/>
      <c r="F19" s="35">
        <f t="shared" si="1"/>
        <v>45705</v>
      </c>
      <c r="G19" s="36">
        <f>IF(VLOOKUP($F19,'PM10 Results'!$A$1648:$F$3110,2,FALSE)="","",VLOOKUP($F19,'PM10 Results'!$A$1648:$F$3110,2,FALSE))</f>
        <v>16.75</v>
      </c>
      <c r="H19" s="36">
        <f>IF(VLOOKUP($F19,'PM10 Results'!$A$1648:$F$3110,4,FALSE)="","",VLOOKUP($F19,'PM10 Results'!$A$1648:$F$3110,4,FALSE))</f>
        <v>16.829999999999998</v>
      </c>
      <c r="I19" s="36">
        <f>IF(VLOOKUP($F19,'PM10 Results'!$A$1648:$F$3110,6,FALSE)="","",VLOOKUP($F19,'PM10 Results'!$A$1648:$F$3110,6,FALSE))</f>
        <v>14.94</v>
      </c>
      <c r="J19" s="26"/>
      <c r="K19" s="35">
        <f t="shared" si="2"/>
        <v>45733</v>
      </c>
      <c r="L19" s="36">
        <f>IF(VLOOKUP($K19,'PM10 Results'!$A$1648:$F$3110,2,FALSE)="","",VLOOKUP($K19,'PM10 Results'!$A$1648:$F$3110,2,FALSE))</f>
        <v>22.42</v>
      </c>
      <c r="M19" s="36" t="str">
        <f>IF(VLOOKUP($K19,'PM10 Results'!$A$1648:$F$3110,4,FALSE)="","",VLOOKUP($K19,'PM10 Results'!$A$1648:$F$3110,4,FALSE))</f>
        <v>No Data</v>
      </c>
      <c r="N19" s="36">
        <f>IF(VLOOKUP($K19,'PM10 Results'!$A$1648:$F$3110,6,FALSE)="","",VLOOKUP($K19,'PM10 Results'!$A$1648:$F$3110,6,FALSE))</f>
        <v>22.79</v>
      </c>
      <c r="O19" s="26"/>
      <c r="P19" s="35">
        <f t="shared" si="3"/>
        <v>45764</v>
      </c>
      <c r="Q19" s="36" t="str">
        <f>IF(VLOOKUP($P19,'PM10 Results'!$A$1648:$F$3110,2,FALSE)="","",VLOOKUP($P19,'PM10 Results'!$A$1648:$F$3110,2,FALSE))</f>
        <v/>
      </c>
      <c r="R19" s="36" t="str">
        <f>IF(VLOOKUP($P19,'PM10 Results'!$A$1648:$F$3110,4,FALSE)="","",VLOOKUP($P19,'PM10 Results'!$A$1648:$F$3110,4,FALSE))</f>
        <v/>
      </c>
      <c r="S19" s="36" t="str">
        <f>IF(VLOOKUP($P19,'PM10 Results'!$A$1648:$F$3110,6,FALSE)="","",VLOOKUP($P19,'PM10 Results'!$A$1648:$F$3110,6,FALSE))</f>
        <v/>
      </c>
    </row>
    <row r="20" spans="1:19" x14ac:dyDescent="0.3">
      <c r="A20" s="35">
        <f t="shared" si="0"/>
        <v>45675</v>
      </c>
      <c r="B20" s="36" t="str">
        <f>IF(VLOOKUP($A20,'PM10 Results'!$A$1648:$F$3110,2,FALSE)="","",VLOOKUP($A20,'PM10 Results'!$A$1648:$F$3110,2,FALSE))</f>
        <v>No Data</v>
      </c>
      <c r="C20" s="36">
        <f>IF(VLOOKUP($A20,'PM10 Results'!$A$1648:$F$3110,4,FALSE)="","",VLOOKUP($A20,'PM10 Results'!$A$1648:$F$3110,4,FALSE))</f>
        <v>11.92</v>
      </c>
      <c r="D20" s="36">
        <f>IF(VLOOKUP($A20,'PM10 Results'!$A$1648:$F$3110,6,FALSE)="","",VLOOKUP($A20,'PM10 Results'!$A$1648:$F$3110,6,FALSE))</f>
        <v>12.1</v>
      </c>
      <c r="E20" s="26"/>
      <c r="F20" s="35">
        <f t="shared" si="1"/>
        <v>45706</v>
      </c>
      <c r="G20" s="36">
        <f>IF(VLOOKUP($F20,'PM10 Results'!$A$1648:$F$3110,2,FALSE)="","",VLOOKUP($F20,'PM10 Results'!$A$1648:$F$3110,2,FALSE))</f>
        <v>22.7</v>
      </c>
      <c r="H20" s="36">
        <f>IF(VLOOKUP($F20,'PM10 Results'!$A$1648:$F$3110,4,FALSE)="","",VLOOKUP($F20,'PM10 Results'!$A$1648:$F$3110,4,FALSE))</f>
        <v>21.41</v>
      </c>
      <c r="I20" s="36">
        <f>IF(VLOOKUP($F20,'PM10 Results'!$A$1648:$F$3110,6,FALSE)="","",VLOOKUP($F20,'PM10 Results'!$A$1648:$F$3110,6,FALSE))</f>
        <v>17.8</v>
      </c>
      <c r="J20" s="26"/>
      <c r="K20" s="35">
        <f t="shared" si="2"/>
        <v>45734</v>
      </c>
      <c r="L20" s="36">
        <f>IF(VLOOKUP($K20,'PM10 Results'!$A$1648:$F$3110,2,FALSE)="","",VLOOKUP($K20,'PM10 Results'!$A$1648:$F$3110,2,FALSE))</f>
        <v>21.18</v>
      </c>
      <c r="M20" s="36">
        <f>IF(VLOOKUP($K20,'PM10 Results'!$A$1648:$F$3110,4,FALSE)="","",VLOOKUP($K20,'PM10 Results'!$A$1648:$F$3110,4,FALSE))</f>
        <v>18.16</v>
      </c>
      <c r="N20" s="36">
        <f>IF(VLOOKUP($K20,'PM10 Results'!$A$1648:$F$3110,6,FALSE)="","",VLOOKUP($K20,'PM10 Results'!$A$1648:$F$3110,6,FALSE))</f>
        <v>21.66</v>
      </c>
      <c r="O20" s="26"/>
      <c r="P20" s="35">
        <f t="shared" si="3"/>
        <v>45765</v>
      </c>
      <c r="Q20" s="36" t="str">
        <f>IF(VLOOKUP($P20,'PM10 Results'!$A$1648:$F$3110,2,FALSE)="","",VLOOKUP($P20,'PM10 Results'!$A$1648:$F$3110,2,FALSE))</f>
        <v/>
      </c>
      <c r="R20" s="36" t="str">
        <f>IF(VLOOKUP($P20,'PM10 Results'!$A$1648:$F$3110,4,FALSE)="","",VLOOKUP($P20,'PM10 Results'!$A$1648:$F$3110,4,FALSE))</f>
        <v/>
      </c>
      <c r="S20" s="36" t="str">
        <f>IF(VLOOKUP($P20,'PM10 Results'!$A$1648:$F$3110,6,FALSE)="","",VLOOKUP($P20,'PM10 Results'!$A$1648:$F$3110,6,FALSE))</f>
        <v/>
      </c>
    </row>
    <row r="21" spans="1:19" x14ac:dyDescent="0.3">
      <c r="A21" s="35">
        <f t="shared" si="0"/>
        <v>45676</v>
      </c>
      <c r="B21" s="36" t="str">
        <f>IF(VLOOKUP($A21,'PM10 Results'!$A$1648:$F$3110,2,FALSE)="","",VLOOKUP($A21,'PM10 Results'!$A$1648:$F$3110,2,FALSE))</f>
        <v>No Data</v>
      </c>
      <c r="C21" s="36">
        <f>IF(VLOOKUP($A21,'PM10 Results'!$A$1648:$F$3110,4,FALSE)="","",VLOOKUP($A21,'PM10 Results'!$A$1648:$F$3110,4,FALSE))</f>
        <v>17.64</v>
      </c>
      <c r="D21" s="36">
        <f>IF(VLOOKUP($A21,'PM10 Results'!$A$1648:$F$3110,6,FALSE)="","",VLOOKUP($A21,'PM10 Results'!$A$1648:$F$3110,6,FALSE))</f>
        <v>18.940000000000001</v>
      </c>
      <c r="E21" s="26"/>
      <c r="F21" s="35">
        <f t="shared" si="1"/>
        <v>45707</v>
      </c>
      <c r="G21" s="36">
        <f>IF(VLOOKUP($F21,'PM10 Results'!$A$1648:$F$3110,2,FALSE)="","",VLOOKUP($F21,'PM10 Results'!$A$1648:$F$3110,2,FALSE))</f>
        <v>21.91</v>
      </c>
      <c r="H21" s="36">
        <f>IF(VLOOKUP($F21,'PM10 Results'!$A$1648:$F$3110,4,FALSE)="","",VLOOKUP($F21,'PM10 Results'!$A$1648:$F$3110,4,FALSE))</f>
        <v>19.82</v>
      </c>
      <c r="I21" s="36">
        <f>IF(VLOOKUP($F21,'PM10 Results'!$A$1648:$F$3110,6,FALSE)="","",VLOOKUP($F21,'PM10 Results'!$A$1648:$F$3110,6,FALSE))</f>
        <v>17.53</v>
      </c>
      <c r="J21" s="26"/>
      <c r="K21" s="35">
        <f t="shared" si="2"/>
        <v>45735</v>
      </c>
      <c r="L21" s="36">
        <f>IF(VLOOKUP($K21,'PM10 Results'!$A$1648:$F$3110,2,FALSE)="","",VLOOKUP($K21,'PM10 Results'!$A$1648:$F$3110,2,FALSE))</f>
        <v>19.05</v>
      </c>
      <c r="M21" s="36" t="str">
        <f>IF(VLOOKUP($K21,'PM10 Results'!$A$1648:$F$3110,4,FALSE)="","",VLOOKUP($K21,'PM10 Results'!$A$1648:$F$3110,4,FALSE))</f>
        <v>No Data</v>
      </c>
      <c r="N21" s="36">
        <f>IF(VLOOKUP($K21,'PM10 Results'!$A$1648:$F$3110,6,FALSE)="","",VLOOKUP($K21,'PM10 Results'!$A$1648:$F$3110,6,FALSE))</f>
        <v>15.44</v>
      </c>
      <c r="O21" s="26"/>
      <c r="P21" s="35">
        <f t="shared" si="3"/>
        <v>45766</v>
      </c>
      <c r="Q21" s="36" t="str">
        <f>IF(VLOOKUP($P21,'PM10 Results'!$A$1648:$F$3110,2,FALSE)="","",VLOOKUP($P21,'PM10 Results'!$A$1648:$F$3110,2,FALSE))</f>
        <v/>
      </c>
      <c r="R21" s="36" t="str">
        <f>IF(VLOOKUP($P21,'PM10 Results'!$A$1648:$F$3110,4,FALSE)="","",VLOOKUP($P21,'PM10 Results'!$A$1648:$F$3110,4,FALSE))</f>
        <v/>
      </c>
      <c r="S21" s="36" t="str">
        <f>IF(VLOOKUP($P21,'PM10 Results'!$A$1648:$F$3110,6,FALSE)="","",VLOOKUP($P21,'PM10 Results'!$A$1648:$F$3110,6,FALSE))</f>
        <v/>
      </c>
    </row>
    <row r="22" spans="1:19" x14ac:dyDescent="0.3">
      <c r="A22" s="35">
        <f t="shared" si="0"/>
        <v>45677</v>
      </c>
      <c r="B22" s="36" t="str">
        <f>IF(VLOOKUP($A22,'PM10 Results'!$A$1648:$F$3110,2,FALSE)="","",VLOOKUP($A22,'PM10 Results'!$A$1648:$F$3110,2,FALSE))</f>
        <v>No Data</v>
      </c>
      <c r="C22" s="36">
        <f>IF(VLOOKUP($A22,'PM10 Results'!$A$1648:$F$3110,4,FALSE)="","",VLOOKUP($A22,'PM10 Results'!$A$1648:$F$3110,4,FALSE))</f>
        <v>18.25</v>
      </c>
      <c r="D22" s="36">
        <f>IF(VLOOKUP($A22,'PM10 Results'!$A$1648:$F$3110,6,FALSE)="","",VLOOKUP($A22,'PM10 Results'!$A$1648:$F$3110,6,FALSE))</f>
        <v>19.510000000000002</v>
      </c>
      <c r="E22" s="26"/>
      <c r="F22" s="35">
        <f t="shared" si="1"/>
        <v>45708</v>
      </c>
      <c r="G22" s="36">
        <f>IF(VLOOKUP($F22,'PM10 Results'!$A$1648:$F$3110,2,FALSE)="","",VLOOKUP($F22,'PM10 Results'!$A$1648:$F$3110,2,FALSE))</f>
        <v>15.35</v>
      </c>
      <c r="H22" s="36">
        <f>IF(VLOOKUP($F22,'PM10 Results'!$A$1648:$F$3110,4,FALSE)="","",VLOOKUP($F22,'PM10 Results'!$A$1648:$F$3110,4,FALSE))</f>
        <v>14.32</v>
      </c>
      <c r="I22" s="36">
        <f>IF(VLOOKUP($F22,'PM10 Results'!$A$1648:$F$3110,6,FALSE)="","",VLOOKUP($F22,'PM10 Results'!$A$1648:$F$3110,6,FALSE))</f>
        <v>12.91</v>
      </c>
      <c r="J22" s="26"/>
      <c r="K22" s="35">
        <f t="shared" si="2"/>
        <v>45736</v>
      </c>
      <c r="L22" s="36">
        <f>IF(VLOOKUP($K22,'PM10 Results'!$A$1648:$F$3110,2,FALSE)="","",VLOOKUP($K22,'PM10 Results'!$A$1648:$F$3110,2,FALSE))</f>
        <v>16.98</v>
      </c>
      <c r="M22" s="36" t="str">
        <f>IF(VLOOKUP($K22,'PM10 Results'!$A$1648:$F$3110,4,FALSE)="","",VLOOKUP($K22,'PM10 Results'!$A$1648:$F$3110,4,FALSE))</f>
        <v>No Data</v>
      </c>
      <c r="N22" s="36">
        <f>IF(VLOOKUP($K22,'PM10 Results'!$A$1648:$F$3110,6,FALSE)="","",VLOOKUP($K22,'PM10 Results'!$A$1648:$F$3110,6,FALSE))</f>
        <v>18.440000000000001</v>
      </c>
      <c r="O22" s="26"/>
      <c r="P22" s="35">
        <f t="shared" si="3"/>
        <v>45767</v>
      </c>
      <c r="Q22" s="36" t="str">
        <f>IF(VLOOKUP($P22,'PM10 Results'!$A$1648:$F$3110,2,FALSE)="","",VLOOKUP($P22,'PM10 Results'!$A$1648:$F$3110,2,FALSE))</f>
        <v/>
      </c>
      <c r="R22" s="36" t="str">
        <f>IF(VLOOKUP($P22,'PM10 Results'!$A$1648:$F$3110,4,FALSE)="","",VLOOKUP($P22,'PM10 Results'!$A$1648:$F$3110,4,FALSE))</f>
        <v/>
      </c>
      <c r="S22" s="36" t="str">
        <f>IF(VLOOKUP($P22,'PM10 Results'!$A$1648:$F$3110,6,FALSE)="","",VLOOKUP($P22,'PM10 Results'!$A$1648:$F$3110,6,FALSE))</f>
        <v/>
      </c>
    </row>
    <row r="23" spans="1:19" x14ac:dyDescent="0.3">
      <c r="A23" s="35">
        <f t="shared" si="0"/>
        <v>45678</v>
      </c>
      <c r="B23" s="36">
        <f>IF(VLOOKUP($A23,'PM10 Results'!$A$1648:$F$3110,2,FALSE)="","",VLOOKUP($A23,'PM10 Results'!$A$1648:$F$3110,2,FALSE))</f>
        <v>19.079999999999998</v>
      </c>
      <c r="C23" s="36">
        <f>IF(VLOOKUP($A23,'PM10 Results'!$A$1648:$F$3110,4,FALSE)="","",VLOOKUP($A23,'PM10 Results'!$A$1648:$F$3110,4,FALSE))</f>
        <v>22.5</v>
      </c>
      <c r="D23" s="36">
        <f>IF(VLOOKUP($A23,'PM10 Results'!$A$1648:$F$3110,6,FALSE)="","",VLOOKUP($A23,'PM10 Results'!$A$1648:$F$3110,6,FALSE))</f>
        <v>21.44</v>
      </c>
      <c r="E23" s="26"/>
      <c r="F23" s="35">
        <f t="shared" si="1"/>
        <v>45709</v>
      </c>
      <c r="G23" s="36">
        <f>IF(VLOOKUP($F23,'PM10 Results'!$A$1648:$F$3110,2,FALSE)="","",VLOOKUP($F23,'PM10 Results'!$A$1648:$F$3110,2,FALSE))</f>
        <v>15.56</v>
      </c>
      <c r="H23" s="36">
        <f>IF(VLOOKUP($F23,'PM10 Results'!$A$1648:$F$3110,4,FALSE)="","",VLOOKUP($F23,'PM10 Results'!$A$1648:$F$3110,4,FALSE))</f>
        <v>16.52</v>
      </c>
      <c r="I23" s="36">
        <f>IF(VLOOKUP($F23,'PM10 Results'!$A$1648:$F$3110,6,FALSE)="","",VLOOKUP($F23,'PM10 Results'!$A$1648:$F$3110,6,FALSE))</f>
        <v>15.85</v>
      </c>
      <c r="J23" s="26"/>
      <c r="K23" s="35">
        <f t="shared" si="2"/>
        <v>45737</v>
      </c>
      <c r="L23" s="36">
        <f>IF(VLOOKUP($K23,'PM10 Results'!$A$1648:$F$3110,2,FALSE)="","",VLOOKUP($K23,'PM10 Results'!$A$1648:$F$3110,2,FALSE))</f>
        <v>12.82</v>
      </c>
      <c r="M23" s="36" t="str">
        <f>IF(VLOOKUP($K23,'PM10 Results'!$A$1648:$F$3110,4,FALSE)="","",VLOOKUP($K23,'PM10 Results'!$A$1648:$F$3110,4,FALSE))</f>
        <v>No Data</v>
      </c>
      <c r="N23" s="36">
        <f>IF(VLOOKUP($K23,'PM10 Results'!$A$1648:$F$3110,6,FALSE)="","",VLOOKUP($K23,'PM10 Results'!$A$1648:$F$3110,6,FALSE))</f>
        <v>14.12</v>
      </c>
      <c r="O23" s="26"/>
      <c r="P23" s="35">
        <f t="shared" si="3"/>
        <v>45768</v>
      </c>
      <c r="Q23" s="36" t="str">
        <f>IF(VLOOKUP($P23,'PM10 Results'!$A$1648:$F$3110,2,FALSE)="","",VLOOKUP($P23,'PM10 Results'!$A$1648:$F$3110,2,FALSE))</f>
        <v/>
      </c>
      <c r="R23" s="36" t="str">
        <f>IF(VLOOKUP($P23,'PM10 Results'!$A$1648:$F$3110,4,FALSE)="","",VLOOKUP($P23,'PM10 Results'!$A$1648:$F$3110,4,FALSE))</f>
        <v/>
      </c>
      <c r="S23" s="36" t="str">
        <f>IF(VLOOKUP($P23,'PM10 Results'!$A$1648:$F$3110,6,FALSE)="","",VLOOKUP($P23,'PM10 Results'!$A$1648:$F$3110,6,FALSE))</f>
        <v/>
      </c>
    </row>
    <row r="24" spans="1:19" x14ac:dyDescent="0.3">
      <c r="A24" s="35">
        <f t="shared" si="0"/>
        <v>45679</v>
      </c>
      <c r="B24" s="36">
        <f>IF(VLOOKUP($A24,'PM10 Results'!$A$1648:$F$3110,2,FALSE)="","",VLOOKUP($A24,'PM10 Results'!$A$1648:$F$3110,2,FALSE))</f>
        <v>24.18</v>
      </c>
      <c r="C24" s="36">
        <f>IF(VLOOKUP($A24,'PM10 Results'!$A$1648:$F$3110,4,FALSE)="","",VLOOKUP($A24,'PM10 Results'!$A$1648:$F$3110,4,FALSE))</f>
        <v>41.11</v>
      </c>
      <c r="D24" s="36">
        <f>IF(VLOOKUP($A24,'PM10 Results'!$A$1648:$F$3110,6,FALSE)="","",VLOOKUP($A24,'PM10 Results'!$A$1648:$F$3110,6,FALSE))</f>
        <v>23.11</v>
      </c>
      <c r="E24" s="26"/>
      <c r="F24" s="35">
        <f t="shared" si="1"/>
        <v>45710</v>
      </c>
      <c r="G24" s="36">
        <f>IF(VLOOKUP($F24,'PM10 Results'!$A$1648:$F$3110,2,FALSE)="","",VLOOKUP($F24,'PM10 Results'!$A$1648:$F$3110,2,FALSE))</f>
        <v>14.83</v>
      </c>
      <c r="H24" s="36">
        <f>IF(VLOOKUP($F24,'PM10 Results'!$A$1648:$F$3110,4,FALSE)="","",VLOOKUP($F24,'PM10 Results'!$A$1648:$F$3110,4,FALSE))</f>
        <v>10.59</v>
      </c>
      <c r="I24" s="36">
        <f>IF(VLOOKUP($F24,'PM10 Results'!$A$1648:$F$3110,6,FALSE)="","",VLOOKUP($F24,'PM10 Results'!$A$1648:$F$3110,6,FALSE))</f>
        <v>10.66</v>
      </c>
      <c r="J24" s="26"/>
      <c r="K24" s="35">
        <f t="shared" si="2"/>
        <v>45738</v>
      </c>
      <c r="L24" s="36">
        <f>IF(VLOOKUP($K24,'PM10 Results'!$A$1648:$F$3110,2,FALSE)="","",VLOOKUP($K24,'PM10 Results'!$A$1648:$F$3110,2,FALSE))</f>
        <v>12.16</v>
      </c>
      <c r="M24" s="36">
        <f>IF(VLOOKUP($K24,'PM10 Results'!$A$1648:$F$3110,4,FALSE)="","",VLOOKUP($K24,'PM10 Results'!$A$1648:$F$3110,4,FALSE))</f>
        <v>11.21</v>
      </c>
      <c r="N24" s="36">
        <f>IF(VLOOKUP($K24,'PM10 Results'!$A$1648:$F$3110,6,FALSE)="","",VLOOKUP($K24,'PM10 Results'!$A$1648:$F$3110,6,FALSE))</f>
        <v>14.22</v>
      </c>
      <c r="O24" s="26"/>
      <c r="P24" s="35">
        <f t="shared" si="3"/>
        <v>45769</v>
      </c>
      <c r="Q24" s="36" t="str">
        <f>IF(VLOOKUP($P24,'PM10 Results'!$A$1648:$F$3110,2,FALSE)="","",VLOOKUP($P24,'PM10 Results'!$A$1648:$F$3110,2,FALSE))</f>
        <v/>
      </c>
      <c r="R24" s="36" t="str">
        <f>IF(VLOOKUP($P24,'PM10 Results'!$A$1648:$F$3110,4,FALSE)="","",VLOOKUP($P24,'PM10 Results'!$A$1648:$F$3110,4,FALSE))</f>
        <v/>
      </c>
      <c r="S24" s="36" t="str">
        <f>IF(VLOOKUP($P24,'PM10 Results'!$A$1648:$F$3110,6,FALSE)="","",VLOOKUP($P24,'PM10 Results'!$A$1648:$F$3110,6,FALSE))</f>
        <v/>
      </c>
    </row>
    <row r="25" spans="1:19" x14ac:dyDescent="0.3">
      <c r="A25" s="35">
        <f t="shared" si="0"/>
        <v>45680</v>
      </c>
      <c r="B25" s="36">
        <f>IF(VLOOKUP($A25,'PM10 Results'!$A$1648:$F$3110,2,FALSE)="","",VLOOKUP($A25,'PM10 Results'!$A$1648:$F$3110,2,FALSE))</f>
        <v>22.97</v>
      </c>
      <c r="C25" s="36">
        <f>IF(VLOOKUP($A25,'PM10 Results'!$A$1648:$F$3110,4,FALSE)="","",VLOOKUP($A25,'PM10 Results'!$A$1648:$F$3110,4,FALSE))</f>
        <v>23.42</v>
      </c>
      <c r="D25" s="36">
        <f>IF(VLOOKUP($A25,'PM10 Results'!$A$1648:$F$3110,6,FALSE)="","",VLOOKUP($A25,'PM10 Results'!$A$1648:$F$3110,6,FALSE))</f>
        <v>24.08</v>
      </c>
      <c r="E25" s="26"/>
      <c r="F25" s="35">
        <f t="shared" si="1"/>
        <v>45711</v>
      </c>
      <c r="G25" s="36">
        <f>IF(VLOOKUP($F25,'PM10 Results'!$A$1648:$F$3110,2,FALSE)="","",VLOOKUP($F25,'PM10 Results'!$A$1648:$F$3110,2,FALSE))</f>
        <v>13.84</v>
      </c>
      <c r="H25" s="36">
        <f>IF(VLOOKUP($F25,'PM10 Results'!$A$1648:$F$3110,4,FALSE)="","",VLOOKUP($F25,'PM10 Results'!$A$1648:$F$3110,4,FALSE))</f>
        <v>14.45</v>
      </c>
      <c r="I25" s="36">
        <f>IF(VLOOKUP($F25,'PM10 Results'!$A$1648:$F$3110,6,FALSE)="","",VLOOKUP($F25,'PM10 Results'!$A$1648:$F$3110,6,FALSE))</f>
        <v>15.37</v>
      </c>
      <c r="J25" s="26"/>
      <c r="K25" s="35">
        <f t="shared" si="2"/>
        <v>45739</v>
      </c>
      <c r="L25" s="36">
        <f>IF(VLOOKUP($K25,'PM10 Results'!$A$1648:$F$3110,2,FALSE)="","",VLOOKUP($K25,'PM10 Results'!$A$1648:$F$3110,2,FALSE))</f>
        <v>8.6999999999999993</v>
      </c>
      <c r="M25" s="36" t="str">
        <f>IF(VLOOKUP($K25,'PM10 Results'!$A$1648:$F$3110,4,FALSE)="","",VLOOKUP($K25,'PM10 Results'!$A$1648:$F$3110,4,FALSE))</f>
        <v>No Data</v>
      </c>
      <c r="N25" s="36">
        <f>IF(VLOOKUP($K25,'PM10 Results'!$A$1648:$F$3110,6,FALSE)="","",VLOOKUP($K25,'PM10 Results'!$A$1648:$F$3110,6,FALSE))</f>
        <v>9.57</v>
      </c>
      <c r="O25" s="26"/>
      <c r="P25" s="35">
        <f t="shared" si="3"/>
        <v>45770</v>
      </c>
      <c r="Q25" s="36" t="str">
        <f>IF(VLOOKUP($P25,'PM10 Results'!$A$1648:$F$3110,2,FALSE)="","",VLOOKUP($P25,'PM10 Results'!$A$1648:$F$3110,2,FALSE))</f>
        <v/>
      </c>
      <c r="R25" s="36" t="str">
        <f>IF(VLOOKUP($P25,'PM10 Results'!$A$1648:$F$3110,4,FALSE)="","",VLOOKUP($P25,'PM10 Results'!$A$1648:$F$3110,4,FALSE))</f>
        <v/>
      </c>
      <c r="S25" s="36" t="str">
        <f>IF(VLOOKUP($P25,'PM10 Results'!$A$1648:$F$3110,6,FALSE)="","",VLOOKUP($P25,'PM10 Results'!$A$1648:$F$3110,6,FALSE))</f>
        <v/>
      </c>
    </row>
    <row r="26" spans="1:19" x14ac:dyDescent="0.3">
      <c r="A26" s="35">
        <f t="shared" si="0"/>
        <v>45681</v>
      </c>
      <c r="B26" s="36">
        <f>IF(VLOOKUP($A26,'PM10 Results'!$A$1648:$F$3110,2,FALSE)="","",VLOOKUP($A26,'PM10 Results'!$A$1648:$F$3110,2,FALSE))</f>
        <v>24.61</v>
      </c>
      <c r="C26" s="36">
        <f>IF(VLOOKUP($A26,'PM10 Results'!$A$1648:$F$3110,4,FALSE)="","",VLOOKUP($A26,'PM10 Results'!$A$1648:$F$3110,4,FALSE))</f>
        <v>29.66</v>
      </c>
      <c r="D26" s="36">
        <f>IF(VLOOKUP($A26,'PM10 Results'!$A$1648:$F$3110,6,FALSE)="","",VLOOKUP($A26,'PM10 Results'!$A$1648:$F$3110,6,FALSE))</f>
        <v>25.05</v>
      </c>
      <c r="E26" s="26"/>
      <c r="F26" s="35">
        <f t="shared" si="1"/>
        <v>45712</v>
      </c>
      <c r="G26" s="36">
        <f>IF(VLOOKUP($F26,'PM10 Results'!$A$1648:$F$3110,2,FALSE)="","",VLOOKUP($F26,'PM10 Results'!$A$1648:$F$3110,2,FALSE))</f>
        <v>27.78</v>
      </c>
      <c r="H26" s="36">
        <f>IF(VLOOKUP($F26,'PM10 Results'!$A$1648:$F$3110,4,FALSE)="","",VLOOKUP($F26,'PM10 Results'!$A$1648:$F$3110,4,FALSE))</f>
        <v>32.68</v>
      </c>
      <c r="I26" s="36">
        <f>IF(VLOOKUP($F26,'PM10 Results'!$A$1648:$F$3110,6,FALSE)="","",VLOOKUP($F26,'PM10 Results'!$A$1648:$F$3110,6,FALSE))</f>
        <v>24.24</v>
      </c>
      <c r="J26" s="26"/>
      <c r="K26" s="35">
        <f t="shared" si="2"/>
        <v>45740</v>
      </c>
      <c r="L26" s="36">
        <f>IF(VLOOKUP($K26,'PM10 Results'!$A$1648:$F$3110,2,FALSE)="","",VLOOKUP($K26,'PM10 Results'!$A$1648:$F$3110,2,FALSE))</f>
        <v>13.27</v>
      </c>
      <c r="M26" s="36" t="str">
        <f>IF(VLOOKUP($K26,'PM10 Results'!$A$1648:$F$3110,4,FALSE)="","",VLOOKUP($K26,'PM10 Results'!$A$1648:$F$3110,4,FALSE))</f>
        <v>No Data</v>
      </c>
      <c r="N26" s="36">
        <f>IF(VLOOKUP($K26,'PM10 Results'!$A$1648:$F$3110,6,FALSE)="","",VLOOKUP($K26,'PM10 Results'!$A$1648:$F$3110,6,FALSE))</f>
        <v>11.6</v>
      </c>
      <c r="O26" s="26"/>
      <c r="P26" s="35">
        <f t="shared" si="3"/>
        <v>45771</v>
      </c>
      <c r="Q26" s="36" t="str">
        <f>IF(VLOOKUP($P26,'PM10 Results'!$A$1648:$F$3110,2,FALSE)="","",VLOOKUP($P26,'PM10 Results'!$A$1648:$F$3110,2,FALSE))</f>
        <v/>
      </c>
      <c r="R26" s="36" t="str">
        <f>IF(VLOOKUP($P26,'PM10 Results'!$A$1648:$F$3110,4,FALSE)="","",VLOOKUP($P26,'PM10 Results'!$A$1648:$F$3110,4,FALSE))</f>
        <v/>
      </c>
      <c r="S26" s="36" t="str">
        <f>IF(VLOOKUP($P26,'PM10 Results'!$A$1648:$F$3110,6,FALSE)="","",VLOOKUP($P26,'PM10 Results'!$A$1648:$F$3110,6,FALSE))</f>
        <v/>
      </c>
    </row>
    <row r="27" spans="1:19" x14ac:dyDescent="0.3">
      <c r="A27" s="35">
        <f t="shared" si="0"/>
        <v>45682</v>
      </c>
      <c r="B27" s="36">
        <f>IF(VLOOKUP($A27,'PM10 Results'!$A$1648:$F$3110,2,FALSE)="","",VLOOKUP($A27,'PM10 Results'!$A$1648:$F$3110,2,FALSE))</f>
        <v>16.41</v>
      </c>
      <c r="C27" s="36">
        <f>IF(VLOOKUP($A27,'PM10 Results'!$A$1648:$F$3110,4,FALSE)="","",VLOOKUP($A27,'PM10 Results'!$A$1648:$F$3110,4,FALSE))</f>
        <v>16.2</v>
      </c>
      <c r="D27" s="36">
        <f>IF(VLOOKUP($A27,'PM10 Results'!$A$1648:$F$3110,6,FALSE)="","",VLOOKUP($A27,'PM10 Results'!$A$1648:$F$3110,6,FALSE))</f>
        <v>17.68</v>
      </c>
      <c r="E27" s="26"/>
      <c r="F27" s="35">
        <f t="shared" si="1"/>
        <v>45713</v>
      </c>
      <c r="G27" s="36">
        <f>IF(VLOOKUP($F27,'PM10 Results'!$A$1648:$F$3110,2,FALSE)="","",VLOOKUP($F27,'PM10 Results'!$A$1648:$F$3110,2,FALSE))</f>
        <v>25.14</v>
      </c>
      <c r="H27" s="36">
        <f>IF(VLOOKUP($F27,'PM10 Results'!$A$1648:$F$3110,4,FALSE)="","",VLOOKUP($F27,'PM10 Results'!$A$1648:$F$3110,4,FALSE))</f>
        <v>25</v>
      </c>
      <c r="I27" s="36">
        <f>IF(VLOOKUP($F27,'PM10 Results'!$A$1648:$F$3110,6,FALSE)="","",VLOOKUP($F27,'PM10 Results'!$A$1648:$F$3110,6,FALSE))</f>
        <v>22.77</v>
      </c>
      <c r="J27" s="26"/>
      <c r="K27" s="35">
        <f t="shared" si="2"/>
        <v>45741</v>
      </c>
      <c r="L27" s="36">
        <f>IF(VLOOKUP($K27,'PM10 Results'!$A$1648:$F$3110,2,FALSE)="","",VLOOKUP($K27,'PM10 Results'!$A$1648:$F$3110,2,FALSE))</f>
        <v>8.58</v>
      </c>
      <c r="M27" s="36">
        <f>IF(VLOOKUP($K27,'PM10 Results'!$A$1648:$F$3110,4,FALSE)="","",VLOOKUP($K27,'PM10 Results'!$A$1648:$F$3110,4,FALSE))</f>
        <v>7.57</v>
      </c>
      <c r="N27" s="36">
        <f>IF(VLOOKUP($K27,'PM10 Results'!$A$1648:$F$3110,6,FALSE)="","",VLOOKUP($K27,'PM10 Results'!$A$1648:$F$3110,6,FALSE))</f>
        <v>9.9250000000000007</v>
      </c>
      <c r="O27" s="26"/>
      <c r="P27" s="35">
        <f t="shared" si="3"/>
        <v>45772</v>
      </c>
      <c r="Q27" s="36" t="str">
        <f>IF(VLOOKUP($P27,'PM10 Results'!$A$1648:$F$3110,2,FALSE)="","",VLOOKUP($P27,'PM10 Results'!$A$1648:$F$3110,2,FALSE))</f>
        <v/>
      </c>
      <c r="R27" s="36" t="str">
        <f>IF(VLOOKUP($P27,'PM10 Results'!$A$1648:$F$3110,4,FALSE)="","",VLOOKUP($P27,'PM10 Results'!$A$1648:$F$3110,4,FALSE))</f>
        <v/>
      </c>
      <c r="S27" s="36" t="str">
        <f>IF(VLOOKUP($P27,'PM10 Results'!$A$1648:$F$3110,6,FALSE)="","",VLOOKUP($P27,'PM10 Results'!$A$1648:$F$3110,6,FALSE))</f>
        <v/>
      </c>
    </row>
    <row r="28" spans="1:19" x14ac:dyDescent="0.3">
      <c r="A28" s="35">
        <f t="shared" si="0"/>
        <v>45683</v>
      </c>
      <c r="B28" s="36">
        <f>IF(VLOOKUP($A28,'PM10 Results'!$A$1648:$F$3110,2,FALSE)="","",VLOOKUP($A28,'PM10 Results'!$A$1648:$F$3110,2,FALSE))</f>
        <v>18.22</v>
      </c>
      <c r="C28" s="36">
        <f>IF(VLOOKUP($A28,'PM10 Results'!$A$1648:$F$3110,4,FALSE)="","",VLOOKUP($A28,'PM10 Results'!$A$1648:$F$3110,4,FALSE))</f>
        <v>17.2</v>
      </c>
      <c r="D28" s="36">
        <f>IF(VLOOKUP($A28,'PM10 Results'!$A$1648:$F$3110,6,FALSE)="","",VLOOKUP($A28,'PM10 Results'!$A$1648:$F$3110,6,FALSE))</f>
        <v>18.47</v>
      </c>
      <c r="E28" s="26"/>
      <c r="F28" s="35">
        <f t="shared" si="1"/>
        <v>45714</v>
      </c>
      <c r="G28" s="36">
        <f>IF(VLOOKUP($F28,'PM10 Results'!$A$1648:$F$3110,2,FALSE)="","",VLOOKUP($F28,'PM10 Results'!$A$1648:$F$3110,2,FALSE))</f>
        <v>23.04</v>
      </c>
      <c r="H28" s="36">
        <f>IF(VLOOKUP($F28,'PM10 Results'!$A$1648:$F$3110,4,FALSE)="","",VLOOKUP($F28,'PM10 Results'!$A$1648:$F$3110,4,FALSE))</f>
        <v>15.4</v>
      </c>
      <c r="I28" s="36">
        <f>IF(VLOOKUP($F28,'PM10 Results'!$A$1648:$F$3110,6,FALSE)="","",VLOOKUP($F28,'PM10 Results'!$A$1648:$F$3110,6,FALSE))</f>
        <v>14.34</v>
      </c>
      <c r="J28" s="26"/>
      <c r="K28" s="35">
        <f t="shared" si="2"/>
        <v>45742</v>
      </c>
      <c r="L28" s="36">
        <f>IF(VLOOKUP($K28,'PM10 Results'!$A$1648:$F$3110,2,FALSE)="","",VLOOKUP($K28,'PM10 Results'!$A$1648:$F$3110,2,FALSE))</f>
        <v>10.19</v>
      </c>
      <c r="M28" s="36">
        <f>IF(VLOOKUP($K28,'PM10 Results'!$A$1648:$F$3110,4,FALSE)="","",VLOOKUP($K28,'PM10 Results'!$A$1648:$F$3110,4,FALSE))</f>
        <v>9.16</v>
      </c>
      <c r="N28" s="36">
        <f>IF(VLOOKUP($K28,'PM10 Results'!$A$1648:$F$3110,6,FALSE)="","",VLOOKUP($K28,'PM10 Results'!$A$1648:$F$3110,6,FALSE))</f>
        <v>11.38</v>
      </c>
      <c r="O28" s="26"/>
      <c r="P28" s="35">
        <f t="shared" si="3"/>
        <v>45773</v>
      </c>
      <c r="Q28" s="36" t="str">
        <f>IF(VLOOKUP($P28,'PM10 Results'!$A$1648:$F$3110,2,FALSE)="","",VLOOKUP($P28,'PM10 Results'!$A$1648:$F$3110,2,FALSE))</f>
        <v/>
      </c>
      <c r="R28" s="36" t="str">
        <f>IF(VLOOKUP($P28,'PM10 Results'!$A$1648:$F$3110,4,FALSE)="","",VLOOKUP($P28,'PM10 Results'!$A$1648:$F$3110,4,FALSE))</f>
        <v/>
      </c>
      <c r="S28" s="36" t="str">
        <f>IF(VLOOKUP($P28,'PM10 Results'!$A$1648:$F$3110,6,FALSE)="","",VLOOKUP($P28,'PM10 Results'!$A$1648:$F$3110,6,FALSE))</f>
        <v/>
      </c>
    </row>
    <row r="29" spans="1:19" x14ac:dyDescent="0.3">
      <c r="A29" s="35">
        <f t="shared" si="0"/>
        <v>45684</v>
      </c>
      <c r="B29" s="36">
        <f>IF(VLOOKUP($A29,'PM10 Results'!$A$1648:$F$3110,2,FALSE)="","",VLOOKUP($A29,'PM10 Results'!$A$1648:$F$3110,2,FALSE))</f>
        <v>15.67</v>
      </c>
      <c r="C29" s="36">
        <f>IF(VLOOKUP($A29,'PM10 Results'!$A$1648:$F$3110,4,FALSE)="","",VLOOKUP($A29,'PM10 Results'!$A$1648:$F$3110,4,FALSE))</f>
        <v>16.149999999999999</v>
      </c>
      <c r="D29" s="36">
        <f>IF(VLOOKUP($A29,'PM10 Results'!$A$1648:$F$3110,6,FALSE)="","",VLOOKUP($A29,'PM10 Results'!$A$1648:$F$3110,6,FALSE))</f>
        <v>13.793636363636358</v>
      </c>
      <c r="E29" s="26"/>
      <c r="F29" s="35">
        <f t="shared" si="1"/>
        <v>45715</v>
      </c>
      <c r="G29" s="36">
        <f>IF(VLOOKUP($F29,'PM10 Results'!$A$1648:$F$3110,2,FALSE)="","",VLOOKUP($F29,'PM10 Results'!$A$1648:$F$3110,2,FALSE))</f>
        <v>15.74</v>
      </c>
      <c r="H29" s="36">
        <f>IF(VLOOKUP($F29,'PM10 Results'!$A$1648:$F$3110,4,FALSE)="","",VLOOKUP($F29,'PM10 Results'!$A$1648:$F$3110,4,FALSE))</f>
        <v>14.87</v>
      </c>
      <c r="I29" s="36">
        <f>IF(VLOOKUP($F29,'PM10 Results'!$A$1648:$F$3110,6,FALSE)="","",VLOOKUP($F29,'PM10 Results'!$A$1648:$F$3110,6,FALSE))</f>
        <v>14.800869565217393</v>
      </c>
      <c r="J29" s="26"/>
      <c r="K29" s="35">
        <f t="shared" si="2"/>
        <v>45743</v>
      </c>
      <c r="L29" s="36">
        <f>IF(VLOOKUP($K29,'PM10 Results'!$A$1648:$F$3110,2,FALSE)="","",VLOOKUP($K29,'PM10 Results'!$A$1648:$F$3110,2,FALSE))</f>
        <v>11.61</v>
      </c>
      <c r="M29" s="36">
        <f>IF(VLOOKUP($K29,'PM10 Results'!$A$1648:$F$3110,4,FALSE)="","",VLOOKUP($K29,'PM10 Results'!$A$1648:$F$3110,4,FALSE))</f>
        <v>10.93</v>
      </c>
      <c r="N29" s="36">
        <f>IF(VLOOKUP($K29,'PM10 Results'!$A$1648:$F$3110,6,FALSE)="","",VLOOKUP($K29,'PM10 Results'!$A$1648:$F$3110,6,FALSE))</f>
        <v>13.27</v>
      </c>
      <c r="O29" s="26"/>
      <c r="P29" s="35">
        <f t="shared" si="3"/>
        <v>45774</v>
      </c>
      <c r="Q29" s="36" t="str">
        <f>IF(VLOOKUP($P29,'PM10 Results'!$A$1648:$F$3110,2,FALSE)="","",VLOOKUP($P29,'PM10 Results'!$A$1648:$F$3110,2,FALSE))</f>
        <v/>
      </c>
      <c r="R29" s="36" t="str">
        <f>IF(VLOOKUP($P29,'PM10 Results'!$A$1648:$F$3110,4,FALSE)="","",VLOOKUP($P29,'PM10 Results'!$A$1648:$F$3110,4,FALSE))</f>
        <v/>
      </c>
      <c r="S29" s="36" t="str">
        <f>IF(VLOOKUP($P29,'PM10 Results'!$A$1648:$F$3110,6,FALSE)="","",VLOOKUP($P29,'PM10 Results'!$A$1648:$F$3110,6,FALSE))</f>
        <v/>
      </c>
    </row>
    <row r="30" spans="1:19" x14ac:dyDescent="0.3">
      <c r="A30" s="35">
        <f t="shared" si="0"/>
        <v>45685</v>
      </c>
      <c r="B30" s="36">
        <f>IF(VLOOKUP($A30,'PM10 Results'!$A$1648:$F$3110,2,FALSE)="","",VLOOKUP($A30,'PM10 Results'!$A$1648:$F$3110,2,FALSE))</f>
        <v>21.63</v>
      </c>
      <c r="C30" s="36">
        <f>IF(VLOOKUP($A30,'PM10 Results'!$A$1648:$F$3110,4,FALSE)="","",VLOOKUP($A30,'PM10 Results'!$A$1648:$F$3110,4,FALSE))</f>
        <v>56.02</v>
      </c>
      <c r="D30" s="36">
        <f>IF(VLOOKUP($A30,'PM10 Results'!$A$1648:$F$3110,6,FALSE)="","",VLOOKUP($A30,'PM10 Results'!$A$1648:$F$3110,6,FALSE))</f>
        <v>25.184285714285714</v>
      </c>
      <c r="E30" s="26"/>
      <c r="F30" s="35">
        <f t="shared" si="1"/>
        <v>45716</v>
      </c>
      <c r="G30" s="36">
        <f>IF(VLOOKUP($F30,'PM10 Results'!$A$1648:$F$3110,2,FALSE)="","",VLOOKUP($F30,'PM10 Results'!$A$1648:$F$3110,2,FALSE))</f>
        <v>20.77</v>
      </c>
      <c r="H30" s="36">
        <f>IF(VLOOKUP($F30,'PM10 Results'!$A$1648:$F$3110,4,FALSE)="","",VLOOKUP($F30,'PM10 Results'!$A$1648:$F$3110,4,FALSE))</f>
        <v>22.96</v>
      </c>
      <c r="I30" s="36">
        <f>IF(VLOOKUP($F30,'PM10 Results'!$A$1648:$F$3110,6,FALSE)="","",VLOOKUP($F30,'PM10 Results'!$A$1648:$F$3110,6,FALSE))</f>
        <v>20.72</v>
      </c>
      <c r="J30" s="26"/>
      <c r="K30" s="35">
        <f t="shared" si="2"/>
        <v>45744</v>
      </c>
      <c r="L30" s="36">
        <f>IF(VLOOKUP($K30,'PM10 Results'!$A$1648:$F$3110,2,FALSE)="","",VLOOKUP($K30,'PM10 Results'!$A$1648:$F$3110,2,FALSE))</f>
        <v>10.039999999999999</v>
      </c>
      <c r="M30" s="36">
        <f>IF(VLOOKUP($K30,'PM10 Results'!$A$1648:$F$3110,4,FALSE)="","",VLOOKUP($K30,'PM10 Results'!$A$1648:$F$3110,4,FALSE))</f>
        <v>9.98</v>
      </c>
      <c r="N30" s="36">
        <f>IF(VLOOKUP($K30,'PM10 Results'!$A$1648:$F$3110,6,FALSE)="","",VLOOKUP($K30,'PM10 Results'!$A$1648:$F$3110,6,FALSE))</f>
        <v>10.95</v>
      </c>
      <c r="O30" s="26"/>
      <c r="P30" s="35">
        <f t="shared" si="3"/>
        <v>45775</v>
      </c>
      <c r="Q30" s="36" t="str">
        <f>IF(VLOOKUP($P30,'PM10 Results'!$A$1648:$F$3110,2,FALSE)="","",VLOOKUP($P30,'PM10 Results'!$A$1648:$F$3110,2,FALSE))</f>
        <v/>
      </c>
      <c r="R30" s="36" t="str">
        <f>IF(VLOOKUP($P30,'PM10 Results'!$A$1648:$F$3110,4,FALSE)="","",VLOOKUP($P30,'PM10 Results'!$A$1648:$F$3110,4,FALSE))</f>
        <v/>
      </c>
      <c r="S30" s="36" t="str">
        <f>IF(VLOOKUP($P30,'PM10 Results'!$A$1648:$F$3110,6,FALSE)="","",VLOOKUP($P30,'PM10 Results'!$A$1648:$F$3110,6,FALSE))</f>
        <v/>
      </c>
    </row>
    <row r="31" spans="1:19" x14ac:dyDescent="0.3">
      <c r="A31" s="35">
        <f t="shared" si="0"/>
        <v>45686</v>
      </c>
      <c r="B31" s="36">
        <f>IF(VLOOKUP($A31,'PM10 Results'!$A$1648:$F$3110,2,FALSE)="","",VLOOKUP($A31,'PM10 Results'!$A$1648:$F$3110,2,FALSE))</f>
        <v>28.91</v>
      </c>
      <c r="C31" s="36">
        <f>IF(VLOOKUP($A31,'PM10 Results'!$A$1648:$F$3110,4,FALSE)="","",VLOOKUP($A31,'PM10 Results'!$A$1648:$F$3110,4,FALSE))</f>
        <v>28.48</v>
      </c>
      <c r="D31" s="36">
        <f>IF(VLOOKUP($A31,'PM10 Results'!$A$1648:$F$3110,6,FALSE)="","",VLOOKUP($A31,'PM10 Results'!$A$1648:$F$3110,6,FALSE))</f>
        <v>30.54</v>
      </c>
      <c r="E31" s="26"/>
      <c r="F31" s="35"/>
      <c r="G31" s="36"/>
      <c r="H31" s="36"/>
      <c r="I31" s="36"/>
      <c r="J31" s="26"/>
      <c r="K31" s="35">
        <f t="shared" si="2"/>
        <v>45745</v>
      </c>
      <c r="L31" s="36">
        <f>IF(VLOOKUP($K31,'PM10 Results'!$A$1648:$F$3110,2,FALSE)="","",VLOOKUP($K31,'PM10 Results'!$A$1648:$F$3110,2,FALSE))</f>
        <v>5.42</v>
      </c>
      <c r="M31" s="36">
        <f>IF(VLOOKUP($K31,'PM10 Results'!$A$1648:$F$3110,4,FALSE)="","",VLOOKUP($K31,'PM10 Results'!$A$1648:$F$3110,4,FALSE))</f>
        <v>6.76</v>
      </c>
      <c r="N31" s="36">
        <f>IF(VLOOKUP($K31,'PM10 Results'!$A$1648:$F$3110,6,FALSE)="","",VLOOKUP($K31,'PM10 Results'!$A$1648:$F$3110,6,FALSE))</f>
        <v>6.68</v>
      </c>
      <c r="O31" s="26"/>
      <c r="P31" s="35">
        <f t="shared" si="3"/>
        <v>45776</v>
      </c>
      <c r="Q31" s="36" t="str">
        <f>IF(VLOOKUP($P31,'PM10 Results'!$A$1648:$F$3110,2,FALSE)="","",VLOOKUP($P31,'PM10 Results'!$A$1648:$F$3110,2,FALSE))</f>
        <v/>
      </c>
      <c r="R31" s="36" t="str">
        <f>IF(VLOOKUP($P31,'PM10 Results'!$A$1648:$F$3110,4,FALSE)="","",VLOOKUP($P31,'PM10 Results'!$A$1648:$F$3110,4,FALSE))</f>
        <v/>
      </c>
      <c r="S31" s="36" t="str">
        <f>IF(VLOOKUP($P31,'PM10 Results'!$A$1648:$F$3110,6,FALSE)="","",VLOOKUP($P31,'PM10 Results'!$A$1648:$F$3110,6,FALSE))</f>
        <v/>
      </c>
    </row>
    <row r="32" spans="1:19" x14ac:dyDescent="0.3">
      <c r="A32" s="35">
        <f t="shared" si="0"/>
        <v>45687</v>
      </c>
      <c r="B32" s="36">
        <f>IF(VLOOKUP($A32,'PM10 Results'!$A$1648:$F$3110,2,FALSE)="","",VLOOKUP($A32,'PM10 Results'!$A$1648:$F$3110,2,FALSE))</f>
        <v>12.58</v>
      </c>
      <c r="C32" s="36">
        <f>IF(VLOOKUP($A32,'PM10 Results'!$A$1648:$F$3110,4,FALSE)="","",VLOOKUP($A32,'PM10 Results'!$A$1648:$F$3110,4,FALSE))</f>
        <v>12.31</v>
      </c>
      <c r="D32" s="36">
        <f>IF(VLOOKUP($A32,'PM10 Results'!$A$1648:$F$3110,6,FALSE)="","",VLOOKUP($A32,'PM10 Results'!$A$1648:$F$3110,6,FALSE))</f>
        <v>13.06</v>
      </c>
      <c r="E32" s="26"/>
      <c r="F32" s="26"/>
      <c r="G32" s="26"/>
      <c r="H32" s="26"/>
      <c r="I32" s="26"/>
      <c r="J32" s="26"/>
      <c r="K32" s="35">
        <f t="shared" si="2"/>
        <v>45746</v>
      </c>
      <c r="L32" s="36">
        <f>IF(VLOOKUP($K32,'PM10 Results'!$A$1648:$F$3110,2,FALSE)="","",VLOOKUP($K32,'PM10 Results'!$A$1648:$F$3110,2,FALSE))</f>
        <v>7.83</v>
      </c>
      <c r="M32" s="36">
        <f>IF(VLOOKUP($K32,'PM10 Results'!$A$1648:$F$3110,4,FALSE)="","",VLOOKUP($K32,'PM10 Results'!$A$1648:$F$3110,4,FALSE))</f>
        <v>10.1</v>
      </c>
      <c r="N32" s="36">
        <f>IF(VLOOKUP($K32,'PM10 Results'!$A$1648:$F$3110,6,FALSE)="","",VLOOKUP($K32,'PM10 Results'!$A$1648:$F$3110,6,FALSE))</f>
        <v>10.36</v>
      </c>
      <c r="O32" s="26"/>
      <c r="P32" s="35">
        <f t="shared" si="3"/>
        <v>45777</v>
      </c>
      <c r="Q32" s="36" t="str">
        <f>IF(VLOOKUP($P32,'PM10 Results'!$A$1648:$F$3110,2,FALSE)="","",VLOOKUP($P32,'PM10 Results'!$A$1648:$F$3110,2,FALSE))</f>
        <v/>
      </c>
      <c r="R32" s="36" t="str">
        <f>IF(VLOOKUP($P32,'PM10 Results'!$A$1648:$F$3110,4,FALSE)="","",VLOOKUP($P32,'PM10 Results'!$A$1648:$F$3110,4,FALSE))</f>
        <v/>
      </c>
      <c r="S32" s="36" t="str">
        <f>IF(VLOOKUP($P32,'PM10 Results'!$A$1648:$F$3110,6,FALSE)="","",VLOOKUP($P32,'PM10 Results'!$A$1648:$F$3110,6,FALSE))</f>
        <v/>
      </c>
    </row>
    <row r="33" spans="1:19" x14ac:dyDescent="0.3">
      <c r="A33" s="35">
        <f t="shared" si="0"/>
        <v>45688</v>
      </c>
      <c r="B33" s="36">
        <f>IF(VLOOKUP($A33,'PM10 Results'!$A$1648:$F$3110,2,FALSE)="","",VLOOKUP($A33,'PM10 Results'!$A$1648:$F$3110,2,FALSE))</f>
        <v>11.73</v>
      </c>
      <c r="C33" s="36">
        <f>IF(VLOOKUP($A33,'PM10 Results'!$A$1648:$F$3110,4,FALSE)="","",VLOOKUP($A33,'PM10 Results'!$A$1648:$F$3110,4,FALSE))</f>
        <v>9.89</v>
      </c>
      <c r="D33" s="36">
        <f>IF(VLOOKUP($A33,'PM10 Results'!$A$1648:$F$3110,6,FALSE)="","",VLOOKUP($A33,'PM10 Results'!$A$1648:$F$3110,6,FALSE))</f>
        <v>17.074999999999999</v>
      </c>
      <c r="E33" s="26"/>
      <c r="F33" s="26"/>
      <c r="G33" s="26"/>
      <c r="H33" s="26"/>
      <c r="I33" s="26"/>
      <c r="J33" s="26"/>
      <c r="K33" s="35">
        <f t="shared" si="2"/>
        <v>45747</v>
      </c>
      <c r="L33" s="36">
        <f>IF(VLOOKUP($K33,'PM10 Results'!$A$1648:$F$3110,2,FALSE)="","",VLOOKUP($K33,'PM10 Results'!$A$1648:$F$3110,2,FALSE))</f>
        <v>9.33</v>
      </c>
      <c r="M33" s="36">
        <f>IF(VLOOKUP($K33,'PM10 Results'!$A$1648:$F$3110,4,FALSE)="","",VLOOKUP($K33,'PM10 Results'!$A$1648:$F$3110,4,FALSE))</f>
        <v>10.029999999999999</v>
      </c>
      <c r="N33" s="36">
        <f>IF(VLOOKUP($K33,'PM10 Results'!$A$1648:$F$3110,6,FALSE)="","",VLOOKUP($K33,'PM10 Results'!$A$1648:$F$3110,6,FALSE))</f>
        <v>11.32</v>
      </c>
      <c r="O33" s="26"/>
      <c r="P33" s="26"/>
      <c r="Q33" s="40"/>
      <c r="R33" s="26"/>
      <c r="S33" s="26"/>
    </row>
    <row r="34" spans="1:19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40"/>
      <c r="R34" s="26"/>
      <c r="S34" s="26"/>
    </row>
    <row r="35" spans="1:19" ht="21" x14ac:dyDescent="0.4">
      <c r="A35" s="128">
        <f>DATE(YEAR(A1),MONTH(A1)+4,DAY(A1))</f>
        <v>45778</v>
      </c>
      <c r="B35" s="129"/>
      <c r="C35" s="129"/>
      <c r="D35" s="130"/>
      <c r="E35" s="26"/>
      <c r="F35" s="128">
        <f>DATE(YEAR(F1),MONTH(F1)+4,DAY(F1))</f>
        <v>45809</v>
      </c>
      <c r="G35" s="129"/>
      <c r="H35" s="129"/>
      <c r="I35" s="130"/>
      <c r="J35" s="26"/>
      <c r="K35" s="128">
        <f>DATE(YEAR(K1),MONTH(K1)+4,DAY(K1))</f>
        <v>45839</v>
      </c>
      <c r="L35" s="129"/>
      <c r="M35" s="129"/>
      <c r="N35" s="130"/>
      <c r="P35" s="128">
        <f>DATE(YEAR(P1),MONTH(P1)+4,DAY(P1))</f>
        <v>45870</v>
      </c>
      <c r="Q35" s="129"/>
      <c r="R35" s="129"/>
      <c r="S35" s="130"/>
    </row>
    <row r="36" spans="1:19" ht="31.2" x14ac:dyDescent="0.3">
      <c r="A36" s="52" t="s">
        <v>13</v>
      </c>
      <c r="B36" s="53" t="s">
        <v>26</v>
      </c>
      <c r="C36" s="53" t="s">
        <v>27</v>
      </c>
      <c r="D36" s="53" t="s">
        <v>30</v>
      </c>
      <c r="E36" s="54"/>
      <c r="F36" s="52" t="s">
        <v>13</v>
      </c>
      <c r="G36" s="53" t="s">
        <v>26</v>
      </c>
      <c r="H36" s="53" t="s">
        <v>27</v>
      </c>
      <c r="I36" s="53" t="s">
        <v>30</v>
      </c>
      <c r="J36" s="54"/>
      <c r="K36" s="52" t="s">
        <v>13</v>
      </c>
      <c r="L36" s="53" t="s">
        <v>26</v>
      </c>
      <c r="M36" s="53" t="s">
        <v>27</v>
      </c>
      <c r="N36" s="53" t="s">
        <v>30</v>
      </c>
      <c r="O36" s="55"/>
      <c r="P36" s="52" t="s">
        <v>13</v>
      </c>
      <c r="Q36" s="53" t="s">
        <v>26</v>
      </c>
      <c r="R36" s="53" t="s">
        <v>27</v>
      </c>
      <c r="S36" s="53" t="s">
        <v>30</v>
      </c>
    </row>
    <row r="37" spans="1:19" x14ac:dyDescent="0.3">
      <c r="A37" s="35">
        <f>A35</f>
        <v>45778</v>
      </c>
      <c r="B37" s="36" t="str">
        <f>IF(VLOOKUP($A37,'PM10 Results'!$A$1648:$F$3110,2,FALSE)="","",VLOOKUP($A37,'PM10 Results'!$A$1648:$F$3110,2,FALSE))</f>
        <v/>
      </c>
      <c r="C37" s="36" t="str">
        <f>IF(VLOOKUP($A37,'PM10 Results'!$A$1648:$F$3110,4,FALSE)="","",VLOOKUP($A37,'PM10 Results'!$A$1648:$F$3110,4,FALSE))</f>
        <v/>
      </c>
      <c r="D37" s="36" t="str">
        <f>IF(VLOOKUP($A37,'PM10 Results'!$A$1648:$F$3110,6,FALSE)="","",VLOOKUP($A37,'PM10 Results'!$A$1648:$F$3110,6,FALSE))</f>
        <v/>
      </c>
      <c r="E37" s="26"/>
      <c r="F37" s="35">
        <f>F35</f>
        <v>45809</v>
      </c>
      <c r="G37" s="36" t="str">
        <f>IF(VLOOKUP($F37,'PM10 Results'!$A$1648:$F$3110,2,FALSE)="","",VLOOKUP($F37,'PM10 Results'!$A$1648:$F$3110,2,FALSE))</f>
        <v/>
      </c>
      <c r="H37" s="36" t="str">
        <f>IF(VLOOKUP($F37,'PM10 Results'!$A$1648:$F$3110,4,FALSE)="","",VLOOKUP($F37,'PM10 Results'!$A$1648:$F$3110,4,FALSE))</f>
        <v/>
      </c>
      <c r="I37" s="36" t="str">
        <f>IF(VLOOKUP($F37,'PM10 Results'!$A$1648:$F$3110,6,FALSE)="","",VLOOKUP($F37,'PM10 Results'!$A$1648:$F$3110,6,FALSE))</f>
        <v/>
      </c>
      <c r="J37" s="26"/>
      <c r="K37" s="35">
        <f>K35</f>
        <v>45839</v>
      </c>
      <c r="L37" s="36" t="str">
        <f>IF(VLOOKUP($K37,'PM10 Results'!$A$1648:$F$3110,2,FALSE)="","",VLOOKUP($K37,'PM10 Results'!$A$1648:$F$3110,2,FALSE))</f>
        <v/>
      </c>
      <c r="M37" s="36" t="str">
        <f>IF(VLOOKUP($K37,'PM10 Results'!$A$1648:$F$3110,4,FALSE)="","",VLOOKUP($K37,'PM10 Results'!$A$1648:$F$3110,4,FALSE))</f>
        <v/>
      </c>
      <c r="N37" s="36" t="str">
        <f>IF(VLOOKUP($K37,'PM10 Results'!$A$1648:$F$3110,6,FALSE)="","",VLOOKUP($K37,'PM10 Results'!$A$1648:$F$3110,6,FALSE))</f>
        <v/>
      </c>
      <c r="P37" s="35">
        <f>P35</f>
        <v>45870</v>
      </c>
      <c r="Q37" s="36" t="str">
        <f>IF(VLOOKUP($P37,'PM10 Results'!$A$1648:$F$3110,2,FALSE)="","",VLOOKUP($P37,'PM10 Results'!$A$1648:$F$3110,2,FALSE))</f>
        <v/>
      </c>
      <c r="R37" s="36" t="str">
        <f>IF(VLOOKUP($P37,'PM10 Results'!$A$1648:$F$3110,4,FALSE)="","",VLOOKUP($P37,'PM10 Results'!$A$1648:$F$3110,4,FALSE))</f>
        <v/>
      </c>
      <c r="S37" s="36" t="str">
        <f>IF(VLOOKUP($P37,'PM10 Results'!$A$1648:$F$3110,6,FALSE)="","",VLOOKUP($P37,'PM10 Results'!$A$1648:$F$3110,6,FALSE))</f>
        <v/>
      </c>
    </row>
    <row r="38" spans="1:19" x14ac:dyDescent="0.3">
      <c r="A38" s="35">
        <f>A37+1</f>
        <v>45779</v>
      </c>
      <c r="B38" s="36" t="str">
        <f>IF(VLOOKUP($A38,'PM10 Results'!$A$1648:$F$3110,2,FALSE)="","",VLOOKUP($A38,'PM10 Results'!$A$1648:$F$3110,2,FALSE))</f>
        <v/>
      </c>
      <c r="C38" s="36" t="str">
        <f>IF(VLOOKUP($A38,'PM10 Results'!$A$1648:$F$3110,4,FALSE)="","",VLOOKUP($A38,'PM10 Results'!$A$1648:$F$3110,4,FALSE))</f>
        <v/>
      </c>
      <c r="D38" s="36" t="str">
        <f>IF(VLOOKUP($A38,'PM10 Results'!$A$1648:$F$3110,6,FALSE)="","",VLOOKUP($A38,'PM10 Results'!$A$1648:$F$3110,6,FALSE))</f>
        <v/>
      </c>
      <c r="E38" s="26"/>
      <c r="F38" s="35">
        <f>F37+1</f>
        <v>45810</v>
      </c>
      <c r="G38" s="36" t="str">
        <f>IF(VLOOKUP($F38,'PM10 Results'!$A$1648:$F$3110,2,FALSE)="","",VLOOKUP($F38,'PM10 Results'!$A$1648:$F$3110,2,FALSE))</f>
        <v/>
      </c>
      <c r="H38" s="36" t="str">
        <f>IF(VLOOKUP($F38,'PM10 Results'!$A$1648:$F$3110,4,FALSE)="","",VLOOKUP($F38,'PM10 Results'!$A$1648:$F$3110,4,FALSE))</f>
        <v/>
      </c>
      <c r="I38" s="36" t="str">
        <f>IF(VLOOKUP($F38,'PM10 Results'!$A$1648:$F$3110,6,FALSE)="","",VLOOKUP($F38,'PM10 Results'!$A$1648:$F$3110,6,FALSE))</f>
        <v/>
      </c>
      <c r="J38" s="26"/>
      <c r="K38" s="35">
        <f>K37+1</f>
        <v>45840</v>
      </c>
      <c r="L38" s="36" t="str">
        <f>IF(VLOOKUP($K38,'PM10 Results'!$A$1648:$F$3110,2,FALSE)="","",VLOOKUP($K38,'PM10 Results'!$A$1648:$F$3110,2,FALSE))</f>
        <v/>
      </c>
      <c r="M38" s="36" t="str">
        <f>IF(VLOOKUP($K38,'PM10 Results'!$A$1648:$F$3110,4,FALSE)="","",VLOOKUP($K38,'PM10 Results'!$A$1648:$F$3110,4,FALSE))</f>
        <v/>
      </c>
      <c r="N38" s="36" t="str">
        <f>IF(VLOOKUP($K38,'PM10 Results'!$A$1648:$F$3110,6,FALSE)="","",VLOOKUP($K38,'PM10 Results'!$A$1648:$F$3110,6,FALSE))</f>
        <v/>
      </c>
      <c r="P38" s="35">
        <f>P37+1</f>
        <v>45871</v>
      </c>
      <c r="Q38" s="36" t="str">
        <f>IF(VLOOKUP($P38,'PM10 Results'!$A$1648:$F$3110,2,FALSE)="","",VLOOKUP($P38,'PM10 Results'!$A$1648:$F$3110,2,FALSE))</f>
        <v/>
      </c>
      <c r="R38" s="36" t="str">
        <f>IF(VLOOKUP($P38,'PM10 Results'!$A$1648:$F$3110,4,FALSE)="","",VLOOKUP($P38,'PM10 Results'!$A$1648:$F$3110,4,FALSE))</f>
        <v/>
      </c>
      <c r="S38" s="36" t="str">
        <f>IF(VLOOKUP($P38,'PM10 Results'!$A$1648:$F$3110,6,FALSE)="","",VLOOKUP($P38,'PM10 Results'!$A$1648:$F$3110,6,FALSE))</f>
        <v/>
      </c>
    </row>
    <row r="39" spans="1:19" x14ac:dyDescent="0.3">
      <c r="A39" s="35">
        <f t="shared" ref="A39:A67" si="4">A38+1</f>
        <v>45780</v>
      </c>
      <c r="B39" s="36" t="str">
        <f>IF(VLOOKUP($A39,'PM10 Results'!$A$1648:$F$3110,2,FALSE)="","",VLOOKUP($A39,'PM10 Results'!$A$1648:$F$3110,2,FALSE))</f>
        <v/>
      </c>
      <c r="C39" s="36" t="str">
        <f>IF(VLOOKUP($A39,'PM10 Results'!$A$1648:$F$3110,4,FALSE)="","",VLOOKUP($A39,'PM10 Results'!$A$1648:$F$3110,4,FALSE))</f>
        <v/>
      </c>
      <c r="D39" s="36" t="str">
        <f>IF(VLOOKUP($A39,'PM10 Results'!$A$1648:$F$3110,6,FALSE)="","",VLOOKUP($A39,'PM10 Results'!$A$1648:$F$3110,6,FALSE))</f>
        <v/>
      </c>
      <c r="E39" s="26"/>
      <c r="F39" s="35">
        <f t="shared" ref="F39:F66" si="5">F38+1</f>
        <v>45811</v>
      </c>
      <c r="G39" s="36" t="str">
        <f>IF(VLOOKUP($F39,'PM10 Results'!$A$1648:$F$3110,2,FALSE)="","",VLOOKUP($F39,'PM10 Results'!$A$1648:$F$3110,2,FALSE))</f>
        <v/>
      </c>
      <c r="H39" s="36" t="str">
        <f>IF(VLOOKUP($F39,'PM10 Results'!$A$1648:$F$3110,4,FALSE)="","",VLOOKUP($F39,'PM10 Results'!$A$1648:$F$3110,4,FALSE))</f>
        <v/>
      </c>
      <c r="I39" s="36" t="str">
        <f>IF(VLOOKUP($F39,'PM10 Results'!$A$1648:$F$3110,6,FALSE)="","",VLOOKUP($F39,'PM10 Results'!$A$1648:$F$3110,6,FALSE))</f>
        <v/>
      </c>
      <c r="J39" s="26"/>
      <c r="K39" s="35">
        <f t="shared" ref="K39:K67" si="6">K38+1</f>
        <v>45841</v>
      </c>
      <c r="L39" s="36" t="str">
        <f>IF(VLOOKUP($K39,'PM10 Results'!$A$1648:$F$3110,2,FALSE)="","",VLOOKUP($K39,'PM10 Results'!$A$1648:$F$3110,2,FALSE))</f>
        <v/>
      </c>
      <c r="M39" s="36" t="str">
        <f>IF(VLOOKUP($K39,'PM10 Results'!$A$1648:$F$3110,4,FALSE)="","",VLOOKUP($K39,'PM10 Results'!$A$1648:$F$3110,4,FALSE))</f>
        <v/>
      </c>
      <c r="N39" s="36" t="str">
        <f>IF(VLOOKUP($K39,'PM10 Results'!$A$1648:$F$3110,6,FALSE)="","",VLOOKUP($K39,'PM10 Results'!$A$1648:$F$3110,6,FALSE))</f>
        <v/>
      </c>
      <c r="P39" s="35">
        <f t="shared" ref="P39:P67" si="7">P38+1</f>
        <v>45872</v>
      </c>
      <c r="Q39" s="36" t="str">
        <f>IF(VLOOKUP($P39,'PM10 Results'!$A$1648:$F$3110,2,FALSE)="","",VLOOKUP($P39,'PM10 Results'!$A$1648:$F$3110,2,FALSE))</f>
        <v/>
      </c>
      <c r="R39" s="36" t="str">
        <f>IF(VLOOKUP($P39,'PM10 Results'!$A$1648:$F$3110,4,FALSE)="","",VLOOKUP($P39,'PM10 Results'!$A$1648:$F$3110,4,FALSE))</f>
        <v/>
      </c>
      <c r="S39" s="36" t="str">
        <f>IF(VLOOKUP($P39,'PM10 Results'!$A$1648:$F$3110,6,FALSE)="","",VLOOKUP($P39,'PM10 Results'!$A$1648:$F$3110,6,FALSE))</f>
        <v/>
      </c>
    </row>
    <row r="40" spans="1:19" x14ac:dyDescent="0.3">
      <c r="A40" s="35">
        <f t="shared" si="4"/>
        <v>45781</v>
      </c>
      <c r="B40" s="36" t="str">
        <f>IF(VLOOKUP($A40,'PM10 Results'!$A$1648:$F$3110,2,FALSE)="","",VLOOKUP($A40,'PM10 Results'!$A$1648:$F$3110,2,FALSE))</f>
        <v/>
      </c>
      <c r="C40" s="36" t="str">
        <f>IF(VLOOKUP($A40,'PM10 Results'!$A$1648:$F$3110,4,FALSE)="","",VLOOKUP($A40,'PM10 Results'!$A$1648:$F$3110,4,FALSE))</f>
        <v/>
      </c>
      <c r="D40" s="36" t="str">
        <f>IF(VLOOKUP($A40,'PM10 Results'!$A$1648:$F$3110,6,FALSE)="","",VLOOKUP($A40,'PM10 Results'!$A$1648:$F$3110,6,FALSE))</f>
        <v/>
      </c>
      <c r="E40" s="26"/>
      <c r="F40" s="35">
        <f t="shared" si="5"/>
        <v>45812</v>
      </c>
      <c r="G40" s="36" t="str">
        <f>IF(VLOOKUP($F40,'PM10 Results'!$A$1648:$F$3110,2,FALSE)="","",VLOOKUP($F40,'PM10 Results'!$A$1648:$F$3110,2,FALSE))</f>
        <v/>
      </c>
      <c r="H40" s="36" t="str">
        <f>IF(VLOOKUP($F40,'PM10 Results'!$A$1648:$F$3110,4,FALSE)="","",VLOOKUP($F40,'PM10 Results'!$A$1648:$F$3110,4,FALSE))</f>
        <v/>
      </c>
      <c r="I40" s="36" t="str">
        <f>IF(VLOOKUP($F40,'PM10 Results'!$A$1648:$F$3110,6,FALSE)="","",VLOOKUP($F40,'PM10 Results'!$A$1648:$F$3110,6,FALSE))</f>
        <v/>
      </c>
      <c r="J40" s="26"/>
      <c r="K40" s="35">
        <f t="shared" si="6"/>
        <v>45842</v>
      </c>
      <c r="L40" s="36" t="str">
        <f>IF(VLOOKUP($K40,'PM10 Results'!$A$1648:$F$3110,2,FALSE)="","",VLOOKUP($K40,'PM10 Results'!$A$1648:$F$3110,2,FALSE))</f>
        <v/>
      </c>
      <c r="M40" s="36" t="str">
        <f>IF(VLOOKUP($K40,'PM10 Results'!$A$1648:$F$3110,4,FALSE)="","",VLOOKUP($K40,'PM10 Results'!$A$1648:$F$3110,4,FALSE))</f>
        <v/>
      </c>
      <c r="N40" s="36" t="str">
        <f>IF(VLOOKUP($K40,'PM10 Results'!$A$1648:$F$3110,6,FALSE)="","",VLOOKUP($K40,'PM10 Results'!$A$1648:$F$3110,6,FALSE))</f>
        <v/>
      </c>
      <c r="P40" s="35">
        <f t="shared" si="7"/>
        <v>45873</v>
      </c>
      <c r="Q40" s="36" t="str">
        <f>IF(VLOOKUP($P40,'PM10 Results'!$A$1648:$F$3110,2,FALSE)="","",VLOOKUP($P40,'PM10 Results'!$A$1648:$F$3110,2,FALSE))</f>
        <v/>
      </c>
      <c r="R40" s="36" t="str">
        <f>IF(VLOOKUP($P40,'PM10 Results'!$A$1648:$F$3110,4,FALSE)="","",VLOOKUP($P40,'PM10 Results'!$A$1648:$F$3110,4,FALSE))</f>
        <v/>
      </c>
      <c r="S40" s="36" t="str">
        <f>IF(VLOOKUP($P40,'PM10 Results'!$A$1648:$F$3110,6,FALSE)="","",VLOOKUP($P40,'PM10 Results'!$A$1648:$F$3110,6,FALSE))</f>
        <v/>
      </c>
    </row>
    <row r="41" spans="1:19" x14ac:dyDescent="0.3">
      <c r="A41" s="35">
        <f t="shared" si="4"/>
        <v>45782</v>
      </c>
      <c r="B41" s="36" t="str">
        <f>IF(VLOOKUP($A41,'PM10 Results'!$A$1648:$F$3110,2,FALSE)="","",VLOOKUP($A41,'PM10 Results'!$A$1648:$F$3110,2,FALSE))</f>
        <v/>
      </c>
      <c r="C41" s="36" t="str">
        <f>IF(VLOOKUP($A41,'PM10 Results'!$A$1648:$F$3110,4,FALSE)="","",VLOOKUP($A41,'PM10 Results'!$A$1648:$F$3110,4,FALSE))</f>
        <v/>
      </c>
      <c r="D41" s="36" t="str">
        <f>IF(VLOOKUP($A41,'PM10 Results'!$A$1648:$F$3110,6,FALSE)="","",VLOOKUP($A41,'PM10 Results'!$A$1648:$F$3110,6,FALSE))</f>
        <v/>
      </c>
      <c r="E41" s="26"/>
      <c r="F41" s="35">
        <f t="shared" si="5"/>
        <v>45813</v>
      </c>
      <c r="G41" s="36" t="str">
        <f>IF(VLOOKUP($F41,'PM10 Results'!$A$1648:$F$3110,2,FALSE)="","",VLOOKUP($F41,'PM10 Results'!$A$1648:$F$3110,2,FALSE))</f>
        <v/>
      </c>
      <c r="H41" s="36" t="str">
        <f>IF(VLOOKUP($F41,'PM10 Results'!$A$1648:$F$3110,4,FALSE)="","",VLOOKUP($F41,'PM10 Results'!$A$1648:$F$3110,4,FALSE))</f>
        <v/>
      </c>
      <c r="I41" s="36" t="str">
        <f>IF(VLOOKUP($F41,'PM10 Results'!$A$1648:$F$3110,6,FALSE)="","",VLOOKUP($F41,'PM10 Results'!$A$1648:$F$3110,6,FALSE))</f>
        <v/>
      </c>
      <c r="J41" s="26"/>
      <c r="K41" s="35">
        <f t="shared" si="6"/>
        <v>45843</v>
      </c>
      <c r="L41" s="36" t="str">
        <f>IF(VLOOKUP($K41,'PM10 Results'!$A$1648:$F$3110,2,FALSE)="","",VLOOKUP($K41,'PM10 Results'!$A$1648:$F$3110,2,FALSE))</f>
        <v/>
      </c>
      <c r="M41" s="36" t="str">
        <f>IF(VLOOKUP($K41,'PM10 Results'!$A$1648:$F$3110,4,FALSE)="","",VLOOKUP($K41,'PM10 Results'!$A$1648:$F$3110,4,FALSE))</f>
        <v/>
      </c>
      <c r="N41" s="36" t="str">
        <f>IF(VLOOKUP($K41,'PM10 Results'!$A$1648:$F$3110,6,FALSE)="","",VLOOKUP($K41,'PM10 Results'!$A$1648:$F$3110,6,FALSE))</f>
        <v/>
      </c>
      <c r="P41" s="35">
        <f t="shared" si="7"/>
        <v>45874</v>
      </c>
      <c r="Q41" s="36" t="str">
        <f>IF(VLOOKUP($P41,'PM10 Results'!$A$1648:$F$3110,2,FALSE)="","",VLOOKUP($P41,'PM10 Results'!$A$1648:$F$3110,2,FALSE))</f>
        <v/>
      </c>
      <c r="R41" s="36" t="str">
        <f>IF(VLOOKUP($P41,'PM10 Results'!$A$1648:$F$3110,4,FALSE)="","",VLOOKUP($P41,'PM10 Results'!$A$1648:$F$3110,4,FALSE))</f>
        <v/>
      </c>
      <c r="S41" s="36" t="str">
        <f>IF(VLOOKUP($P41,'PM10 Results'!$A$1648:$F$3110,6,FALSE)="","",VLOOKUP($P41,'PM10 Results'!$A$1648:$F$3110,6,FALSE))</f>
        <v/>
      </c>
    </row>
    <row r="42" spans="1:19" x14ac:dyDescent="0.3">
      <c r="A42" s="35">
        <f t="shared" si="4"/>
        <v>45783</v>
      </c>
      <c r="B42" s="36" t="str">
        <f>IF(VLOOKUP($A42,'PM10 Results'!$A$1648:$F$3110,2,FALSE)="","",VLOOKUP($A42,'PM10 Results'!$A$1648:$F$3110,2,FALSE))</f>
        <v/>
      </c>
      <c r="C42" s="36" t="str">
        <f>IF(VLOOKUP($A42,'PM10 Results'!$A$1648:$F$3110,4,FALSE)="","",VLOOKUP($A42,'PM10 Results'!$A$1648:$F$3110,4,FALSE))</f>
        <v/>
      </c>
      <c r="D42" s="36" t="str">
        <f>IF(VLOOKUP($A42,'PM10 Results'!$A$1648:$F$3110,6,FALSE)="","",VLOOKUP($A42,'PM10 Results'!$A$1648:$F$3110,6,FALSE))</f>
        <v/>
      </c>
      <c r="E42" s="26"/>
      <c r="F42" s="35">
        <f t="shared" si="5"/>
        <v>45814</v>
      </c>
      <c r="G42" s="36" t="str">
        <f>IF(VLOOKUP($F42,'PM10 Results'!$A$1648:$F$3110,2,FALSE)="","",VLOOKUP($F42,'PM10 Results'!$A$1648:$F$3110,2,FALSE))</f>
        <v/>
      </c>
      <c r="H42" s="36" t="str">
        <f>IF(VLOOKUP($F42,'PM10 Results'!$A$1648:$F$3110,4,FALSE)="","",VLOOKUP($F42,'PM10 Results'!$A$1648:$F$3110,4,FALSE))</f>
        <v/>
      </c>
      <c r="I42" s="36" t="str">
        <f>IF(VLOOKUP($F42,'PM10 Results'!$A$1648:$F$3110,6,FALSE)="","",VLOOKUP($F42,'PM10 Results'!$A$1648:$F$3110,6,FALSE))</f>
        <v/>
      </c>
      <c r="J42" s="26"/>
      <c r="K42" s="35">
        <f t="shared" si="6"/>
        <v>45844</v>
      </c>
      <c r="L42" s="36" t="str">
        <f>IF(VLOOKUP($K42,'PM10 Results'!$A$1648:$F$3110,2,FALSE)="","",VLOOKUP($K42,'PM10 Results'!$A$1648:$F$3110,2,FALSE))</f>
        <v/>
      </c>
      <c r="M42" s="36" t="str">
        <f>IF(VLOOKUP($K42,'PM10 Results'!$A$1648:$F$3110,4,FALSE)="","",VLOOKUP($K42,'PM10 Results'!$A$1648:$F$3110,4,FALSE))</f>
        <v/>
      </c>
      <c r="N42" s="36" t="str">
        <f>IF(VLOOKUP($K42,'PM10 Results'!$A$1648:$F$3110,6,FALSE)="","",VLOOKUP($K42,'PM10 Results'!$A$1648:$F$3110,6,FALSE))</f>
        <v/>
      </c>
      <c r="P42" s="35">
        <f t="shared" si="7"/>
        <v>45875</v>
      </c>
      <c r="Q42" s="36" t="str">
        <f>IF(VLOOKUP($P42,'PM10 Results'!$A$1648:$F$3110,2,FALSE)="","",VLOOKUP($P42,'PM10 Results'!$A$1648:$F$3110,2,FALSE))</f>
        <v/>
      </c>
      <c r="R42" s="36" t="str">
        <f>IF(VLOOKUP($P42,'PM10 Results'!$A$1648:$F$3110,4,FALSE)="","",VLOOKUP($P42,'PM10 Results'!$A$1648:$F$3110,4,FALSE))</f>
        <v/>
      </c>
      <c r="S42" s="36" t="str">
        <f>IF(VLOOKUP($P42,'PM10 Results'!$A$1648:$F$3110,6,FALSE)="","",VLOOKUP($P42,'PM10 Results'!$A$1648:$F$3110,6,FALSE))</f>
        <v/>
      </c>
    </row>
    <row r="43" spans="1:19" x14ac:dyDescent="0.3">
      <c r="A43" s="35">
        <f t="shared" si="4"/>
        <v>45784</v>
      </c>
      <c r="B43" s="36" t="str">
        <f>IF(VLOOKUP($A43,'PM10 Results'!$A$1648:$F$3110,2,FALSE)="","",VLOOKUP($A43,'PM10 Results'!$A$1648:$F$3110,2,FALSE))</f>
        <v/>
      </c>
      <c r="C43" s="36" t="str">
        <f>IF(VLOOKUP($A43,'PM10 Results'!$A$1648:$F$3110,4,FALSE)="","",VLOOKUP($A43,'PM10 Results'!$A$1648:$F$3110,4,FALSE))</f>
        <v/>
      </c>
      <c r="D43" s="36" t="str">
        <f>IF(VLOOKUP($A43,'PM10 Results'!$A$1648:$F$3110,6,FALSE)="","",VLOOKUP($A43,'PM10 Results'!$A$1648:$F$3110,6,FALSE))</f>
        <v/>
      </c>
      <c r="E43" s="26"/>
      <c r="F43" s="35">
        <f t="shared" si="5"/>
        <v>45815</v>
      </c>
      <c r="G43" s="36" t="str">
        <f>IF(VLOOKUP($F43,'PM10 Results'!$A$1648:$F$3110,2,FALSE)="","",VLOOKUP($F43,'PM10 Results'!$A$1648:$F$3110,2,FALSE))</f>
        <v/>
      </c>
      <c r="H43" s="36" t="str">
        <f>IF(VLOOKUP($F43,'PM10 Results'!$A$1648:$F$3110,4,FALSE)="","",VLOOKUP($F43,'PM10 Results'!$A$1648:$F$3110,4,FALSE))</f>
        <v/>
      </c>
      <c r="I43" s="36" t="str">
        <f>IF(VLOOKUP($F43,'PM10 Results'!$A$1648:$F$3110,6,FALSE)="","",VLOOKUP($F43,'PM10 Results'!$A$1648:$F$3110,6,FALSE))</f>
        <v/>
      </c>
      <c r="J43" s="26"/>
      <c r="K43" s="35">
        <f t="shared" si="6"/>
        <v>45845</v>
      </c>
      <c r="L43" s="36" t="str">
        <f>IF(VLOOKUP($K43,'PM10 Results'!$A$1648:$F$3110,2,FALSE)="","",VLOOKUP($K43,'PM10 Results'!$A$1648:$F$3110,2,FALSE))</f>
        <v/>
      </c>
      <c r="M43" s="36" t="str">
        <f>IF(VLOOKUP($K43,'PM10 Results'!$A$1648:$F$3110,4,FALSE)="","",VLOOKUP($K43,'PM10 Results'!$A$1648:$F$3110,4,FALSE))</f>
        <v/>
      </c>
      <c r="N43" s="36" t="str">
        <f>IF(VLOOKUP($K43,'PM10 Results'!$A$1648:$F$3110,6,FALSE)="","",VLOOKUP($K43,'PM10 Results'!$A$1648:$F$3110,6,FALSE))</f>
        <v/>
      </c>
      <c r="P43" s="35">
        <f t="shared" si="7"/>
        <v>45876</v>
      </c>
      <c r="Q43" s="36" t="str">
        <f>IF(VLOOKUP($P43,'PM10 Results'!$A$1648:$F$3110,2,FALSE)="","",VLOOKUP($P43,'PM10 Results'!$A$1648:$F$3110,2,FALSE))</f>
        <v/>
      </c>
      <c r="R43" s="36" t="str">
        <f>IF(VLOOKUP($P43,'PM10 Results'!$A$1648:$F$3110,4,FALSE)="","",VLOOKUP($P43,'PM10 Results'!$A$1648:$F$3110,4,FALSE))</f>
        <v/>
      </c>
      <c r="S43" s="36" t="str">
        <f>IF(VLOOKUP($P43,'PM10 Results'!$A$1648:$F$3110,6,FALSE)="","",VLOOKUP($P43,'PM10 Results'!$A$1648:$F$3110,6,FALSE))</f>
        <v/>
      </c>
    </row>
    <row r="44" spans="1:19" x14ac:dyDescent="0.3">
      <c r="A44" s="35">
        <f t="shared" si="4"/>
        <v>45785</v>
      </c>
      <c r="B44" s="36" t="str">
        <f>IF(VLOOKUP($A44,'PM10 Results'!$A$1648:$F$3110,2,FALSE)="","",VLOOKUP($A44,'PM10 Results'!$A$1648:$F$3110,2,FALSE))</f>
        <v/>
      </c>
      <c r="C44" s="36" t="str">
        <f>IF(VLOOKUP($A44,'PM10 Results'!$A$1648:$F$3110,4,FALSE)="","",VLOOKUP($A44,'PM10 Results'!$A$1648:$F$3110,4,FALSE))</f>
        <v/>
      </c>
      <c r="D44" s="36" t="str">
        <f>IF(VLOOKUP($A44,'PM10 Results'!$A$1648:$F$3110,6,FALSE)="","",VLOOKUP($A44,'PM10 Results'!$A$1648:$F$3110,6,FALSE))</f>
        <v/>
      </c>
      <c r="E44" s="26"/>
      <c r="F44" s="35">
        <f t="shared" si="5"/>
        <v>45816</v>
      </c>
      <c r="G44" s="36" t="str">
        <f>IF(VLOOKUP($F44,'PM10 Results'!$A$1648:$F$3110,2,FALSE)="","",VLOOKUP($F44,'PM10 Results'!$A$1648:$F$3110,2,FALSE))</f>
        <v/>
      </c>
      <c r="H44" s="36" t="str">
        <f>IF(VLOOKUP($F44,'PM10 Results'!$A$1648:$F$3110,4,FALSE)="","",VLOOKUP($F44,'PM10 Results'!$A$1648:$F$3110,4,FALSE))</f>
        <v/>
      </c>
      <c r="I44" s="36" t="str">
        <f>IF(VLOOKUP($F44,'PM10 Results'!$A$1648:$F$3110,6,FALSE)="","",VLOOKUP($F44,'PM10 Results'!$A$1648:$F$3110,6,FALSE))</f>
        <v/>
      </c>
      <c r="J44" s="26"/>
      <c r="K44" s="35">
        <f t="shared" si="6"/>
        <v>45846</v>
      </c>
      <c r="L44" s="36" t="str">
        <f>IF(VLOOKUP($K44,'PM10 Results'!$A$1648:$F$3110,2,FALSE)="","",VLOOKUP($K44,'PM10 Results'!$A$1648:$F$3110,2,FALSE))</f>
        <v/>
      </c>
      <c r="M44" s="36" t="str">
        <f>IF(VLOOKUP($K44,'PM10 Results'!$A$1648:$F$3110,4,FALSE)="","",VLOOKUP($K44,'PM10 Results'!$A$1648:$F$3110,4,FALSE))</f>
        <v/>
      </c>
      <c r="N44" s="36" t="str">
        <f>IF(VLOOKUP($K44,'PM10 Results'!$A$1648:$F$3110,6,FALSE)="","",VLOOKUP($K44,'PM10 Results'!$A$1648:$F$3110,6,FALSE))</f>
        <v/>
      </c>
      <c r="P44" s="35">
        <f t="shared" si="7"/>
        <v>45877</v>
      </c>
      <c r="Q44" s="36" t="str">
        <f>IF(VLOOKUP($P44,'PM10 Results'!$A$1648:$F$3110,2,FALSE)="","",VLOOKUP($P44,'PM10 Results'!$A$1648:$F$3110,2,FALSE))</f>
        <v/>
      </c>
      <c r="R44" s="36" t="str">
        <f>IF(VLOOKUP($P44,'PM10 Results'!$A$1648:$F$3110,4,FALSE)="","",VLOOKUP($P44,'PM10 Results'!$A$1648:$F$3110,4,FALSE))</f>
        <v/>
      </c>
      <c r="S44" s="36" t="str">
        <f>IF(VLOOKUP($P44,'PM10 Results'!$A$1648:$F$3110,6,FALSE)="","",VLOOKUP($P44,'PM10 Results'!$A$1648:$F$3110,6,FALSE))</f>
        <v/>
      </c>
    </row>
    <row r="45" spans="1:19" x14ac:dyDescent="0.3">
      <c r="A45" s="35">
        <f t="shared" si="4"/>
        <v>45786</v>
      </c>
      <c r="B45" s="36" t="str">
        <f>IF(VLOOKUP($A45,'PM10 Results'!$A$1648:$F$3110,2,FALSE)="","",VLOOKUP($A45,'PM10 Results'!$A$1648:$F$3110,2,FALSE))</f>
        <v/>
      </c>
      <c r="C45" s="36" t="str">
        <f>IF(VLOOKUP($A45,'PM10 Results'!$A$1648:$F$3110,4,FALSE)="","",VLOOKUP($A45,'PM10 Results'!$A$1648:$F$3110,4,FALSE))</f>
        <v/>
      </c>
      <c r="D45" s="36" t="str">
        <f>IF(VLOOKUP($A45,'PM10 Results'!$A$1648:$F$3110,6,FALSE)="","",VLOOKUP($A45,'PM10 Results'!$A$1648:$F$3110,6,FALSE))</f>
        <v/>
      </c>
      <c r="E45" s="26"/>
      <c r="F45" s="35">
        <f t="shared" si="5"/>
        <v>45817</v>
      </c>
      <c r="G45" s="36" t="str">
        <f>IF(VLOOKUP($F45,'PM10 Results'!$A$1648:$F$3110,2,FALSE)="","",VLOOKUP($F45,'PM10 Results'!$A$1648:$F$3110,2,FALSE))</f>
        <v/>
      </c>
      <c r="H45" s="36" t="str">
        <f>IF(VLOOKUP($F45,'PM10 Results'!$A$1648:$F$3110,4,FALSE)="","",VLOOKUP($F45,'PM10 Results'!$A$1648:$F$3110,4,FALSE))</f>
        <v/>
      </c>
      <c r="I45" s="36" t="str">
        <f>IF(VLOOKUP($F45,'PM10 Results'!$A$1648:$F$3110,6,FALSE)="","",VLOOKUP($F45,'PM10 Results'!$A$1648:$F$3110,6,FALSE))</f>
        <v/>
      </c>
      <c r="J45" s="26"/>
      <c r="K45" s="35">
        <f t="shared" si="6"/>
        <v>45847</v>
      </c>
      <c r="L45" s="36" t="str">
        <f>IF(VLOOKUP($K45,'PM10 Results'!$A$1648:$F$3110,2,FALSE)="","",VLOOKUP($K45,'PM10 Results'!$A$1648:$F$3110,2,FALSE))</f>
        <v/>
      </c>
      <c r="M45" s="36" t="str">
        <f>IF(VLOOKUP($K45,'PM10 Results'!$A$1648:$F$3110,4,FALSE)="","",VLOOKUP($K45,'PM10 Results'!$A$1648:$F$3110,4,FALSE))</f>
        <v/>
      </c>
      <c r="N45" s="36" t="str">
        <f>IF(VLOOKUP($K45,'PM10 Results'!$A$1648:$F$3110,6,FALSE)="","",VLOOKUP($K45,'PM10 Results'!$A$1648:$F$3110,6,FALSE))</f>
        <v/>
      </c>
      <c r="P45" s="35">
        <f t="shared" si="7"/>
        <v>45878</v>
      </c>
      <c r="Q45" s="36" t="str">
        <f>IF(VLOOKUP($P45,'PM10 Results'!$A$1648:$F$3110,2,FALSE)="","",VLOOKUP($P45,'PM10 Results'!$A$1648:$F$3110,2,FALSE))</f>
        <v/>
      </c>
      <c r="R45" s="36" t="str">
        <f>IF(VLOOKUP($P45,'PM10 Results'!$A$1648:$F$3110,4,FALSE)="","",VLOOKUP($P45,'PM10 Results'!$A$1648:$F$3110,4,FALSE))</f>
        <v/>
      </c>
      <c r="S45" s="36" t="str">
        <f>IF(VLOOKUP($P45,'PM10 Results'!$A$1648:$F$3110,6,FALSE)="","",VLOOKUP($P45,'PM10 Results'!$A$1648:$F$3110,6,FALSE))</f>
        <v/>
      </c>
    </row>
    <row r="46" spans="1:19" x14ac:dyDescent="0.3">
      <c r="A46" s="35">
        <f t="shared" si="4"/>
        <v>45787</v>
      </c>
      <c r="B46" s="36" t="str">
        <f>IF(VLOOKUP($A46,'PM10 Results'!$A$1648:$F$3110,2,FALSE)="","",VLOOKUP($A46,'PM10 Results'!$A$1648:$F$3110,2,FALSE))</f>
        <v/>
      </c>
      <c r="C46" s="36" t="str">
        <f>IF(VLOOKUP($A46,'PM10 Results'!$A$1648:$F$3110,4,FALSE)="","",VLOOKUP($A46,'PM10 Results'!$A$1648:$F$3110,4,FALSE))</f>
        <v/>
      </c>
      <c r="D46" s="36" t="str">
        <f>IF(VLOOKUP($A46,'PM10 Results'!$A$1648:$F$3110,6,FALSE)="","",VLOOKUP($A46,'PM10 Results'!$A$1648:$F$3110,6,FALSE))</f>
        <v/>
      </c>
      <c r="E46" s="26"/>
      <c r="F46" s="35">
        <f t="shared" si="5"/>
        <v>45818</v>
      </c>
      <c r="G46" s="36" t="str">
        <f>IF(VLOOKUP($F46,'PM10 Results'!$A$1648:$F$3110,2,FALSE)="","",VLOOKUP($F46,'PM10 Results'!$A$1648:$F$3110,2,FALSE))</f>
        <v/>
      </c>
      <c r="H46" s="36" t="str">
        <f>IF(VLOOKUP($F46,'PM10 Results'!$A$1648:$F$3110,4,FALSE)="","",VLOOKUP($F46,'PM10 Results'!$A$1648:$F$3110,4,FALSE))</f>
        <v/>
      </c>
      <c r="I46" s="36" t="str">
        <f>IF(VLOOKUP($F46,'PM10 Results'!$A$1648:$F$3110,6,FALSE)="","",VLOOKUP($F46,'PM10 Results'!$A$1648:$F$3110,6,FALSE))</f>
        <v/>
      </c>
      <c r="J46" s="26"/>
      <c r="K46" s="35">
        <f t="shared" si="6"/>
        <v>45848</v>
      </c>
      <c r="L46" s="36" t="str">
        <f>IF(VLOOKUP($K46,'PM10 Results'!$A$1648:$F$3110,2,FALSE)="","",VLOOKUP($K46,'PM10 Results'!$A$1648:$F$3110,2,FALSE))</f>
        <v/>
      </c>
      <c r="M46" s="36" t="str">
        <f>IF(VLOOKUP($K46,'PM10 Results'!$A$1648:$F$3110,4,FALSE)="","",VLOOKUP($K46,'PM10 Results'!$A$1648:$F$3110,4,FALSE))</f>
        <v/>
      </c>
      <c r="N46" s="36" t="str">
        <f>IF(VLOOKUP($K46,'PM10 Results'!$A$1648:$F$3110,6,FALSE)="","",VLOOKUP($K46,'PM10 Results'!$A$1648:$F$3110,6,FALSE))</f>
        <v/>
      </c>
      <c r="P46" s="35">
        <f t="shared" si="7"/>
        <v>45879</v>
      </c>
      <c r="Q46" s="36" t="str">
        <f>IF(VLOOKUP($P46,'PM10 Results'!$A$1648:$F$3110,2,FALSE)="","",VLOOKUP($P46,'PM10 Results'!$A$1648:$F$3110,2,FALSE))</f>
        <v/>
      </c>
      <c r="R46" s="36" t="str">
        <f>IF(VLOOKUP($P46,'PM10 Results'!$A$1648:$F$3110,4,FALSE)="","",VLOOKUP($P46,'PM10 Results'!$A$1648:$F$3110,4,FALSE))</f>
        <v/>
      </c>
      <c r="S46" s="36" t="str">
        <f>IF(VLOOKUP($P46,'PM10 Results'!$A$1648:$F$3110,6,FALSE)="","",VLOOKUP($P46,'PM10 Results'!$A$1648:$F$3110,6,FALSE))</f>
        <v/>
      </c>
    </row>
    <row r="47" spans="1:19" x14ac:dyDescent="0.3">
      <c r="A47" s="35">
        <f t="shared" si="4"/>
        <v>45788</v>
      </c>
      <c r="B47" s="36" t="str">
        <f>IF(VLOOKUP($A47,'PM10 Results'!$A$1648:$F$3110,2,FALSE)="","",VLOOKUP($A47,'PM10 Results'!$A$1648:$F$3110,2,FALSE))</f>
        <v/>
      </c>
      <c r="C47" s="36" t="str">
        <f>IF(VLOOKUP($A47,'PM10 Results'!$A$1648:$F$3110,4,FALSE)="","",VLOOKUP($A47,'PM10 Results'!$A$1648:$F$3110,4,FALSE))</f>
        <v/>
      </c>
      <c r="D47" s="36" t="str">
        <f>IF(VLOOKUP($A47,'PM10 Results'!$A$1648:$F$3110,6,FALSE)="","",VLOOKUP($A47,'PM10 Results'!$A$1648:$F$3110,6,FALSE))</f>
        <v/>
      </c>
      <c r="E47" s="26"/>
      <c r="F47" s="35">
        <f t="shared" si="5"/>
        <v>45819</v>
      </c>
      <c r="G47" s="36" t="str">
        <f>IF(VLOOKUP($F47,'PM10 Results'!$A$1648:$F$3110,2,FALSE)="","",VLOOKUP($F47,'PM10 Results'!$A$1648:$F$3110,2,FALSE))</f>
        <v/>
      </c>
      <c r="H47" s="36" t="str">
        <f>IF(VLOOKUP($F47,'PM10 Results'!$A$1648:$F$3110,4,FALSE)="","",VLOOKUP($F47,'PM10 Results'!$A$1648:$F$3110,4,FALSE))</f>
        <v/>
      </c>
      <c r="I47" s="36" t="str">
        <f>IF(VLOOKUP($F47,'PM10 Results'!$A$1648:$F$3110,6,FALSE)="","",VLOOKUP($F47,'PM10 Results'!$A$1648:$F$3110,6,FALSE))</f>
        <v/>
      </c>
      <c r="J47" s="26"/>
      <c r="K47" s="35">
        <f t="shared" si="6"/>
        <v>45849</v>
      </c>
      <c r="L47" s="36" t="str">
        <f>IF(VLOOKUP($K47,'PM10 Results'!$A$1648:$F$3110,2,FALSE)="","",VLOOKUP($K47,'PM10 Results'!$A$1648:$F$3110,2,FALSE))</f>
        <v/>
      </c>
      <c r="M47" s="36" t="str">
        <f>IF(VLOOKUP($K47,'PM10 Results'!$A$1648:$F$3110,4,FALSE)="","",VLOOKUP($K47,'PM10 Results'!$A$1648:$F$3110,4,FALSE))</f>
        <v/>
      </c>
      <c r="N47" s="36" t="str">
        <f>IF(VLOOKUP($K47,'PM10 Results'!$A$1648:$F$3110,6,FALSE)="","",VLOOKUP($K47,'PM10 Results'!$A$1648:$F$3110,6,FALSE))</f>
        <v/>
      </c>
      <c r="P47" s="35">
        <f t="shared" si="7"/>
        <v>45880</v>
      </c>
      <c r="Q47" s="36" t="str">
        <f>IF(VLOOKUP($P47,'PM10 Results'!$A$1648:$F$3110,2,FALSE)="","",VLOOKUP($P47,'PM10 Results'!$A$1648:$F$3110,2,FALSE))</f>
        <v/>
      </c>
      <c r="R47" s="36" t="str">
        <f>IF(VLOOKUP($P47,'PM10 Results'!$A$1648:$F$3110,4,FALSE)="","",VLOOKUP($P47,'PM10 Results'!$A$1648:$F$3110,4,FALSE))</f>
        <v/>
      </c>
      <c r="S47" s="36" t="str">
        <f>IF(VLOOKUP($P47,'PM10 Results'!$A$1648:$F$3110,6,FALSE)="","",VLOOKUP($P47,'PM10 Results'!$A$1648:$F$3110,6,FALSE))</f>
        <v/>
      </c>
    </row>
    <row r="48" spans="1:19" x14ac:dyDescent="0.3">
      <c r="A48" s="35">
        <f t="shared" si="4"/>
        <v>45789</v>
      </c>
      <c r="B48" s="36" t="str">
        <f>IF(VLOOKUP($A48,'PM10 Results'!$A$1648:$F$3110,2,FALSE)="","",VLOOKUP($A48,'PM10 Results'!$A$1648:$F$3110,2,FALSE))</f>
        <v/>
      </c>
      <c r="C48" s="36" t="str">
        <f>IF(VLOOKUP($A48,'PM10 Results'!$A$1648:$F$3110,4,FALSE)="","",VLOOKUP($A48,'PM10 Results'!$A$1648:$F$3110,4,FALSE))</f>
        <v/>
      </c>
      <c r="D48" s="36" t="str">
        <f>IF(VLOOKUP($A48,'PM10 Results'!$A$1648:$F$3110,6,FALSE)="","",VLOOKUP($A48,'PM10 Results'!$A$1648:$F$3110,6,FALSE))</f>
        <v/>
      </c>
      <c r="E48" s="26"/>
      <c r="F48" s="35">
        <f t="shared" si="5"/>
        <v>45820</v>
      </c>
      <c r="G48" s="36" t="str">
        <f>IF(VLOOKUP($F48,'PM10 Results'!$A$1648:$F$3110,2,FALSE)="","",VLOOKUP($F48,'PM10 Results'!$A$1648:$F$3110,2,FALSE))</f>
        <v/>
      </c>
      <c r="H48" s="36" t="str">
        <f>IF(VLOOKUP($F48,'PM10 Results'!$A$1648:$F$3110,4,FALSE)="","",VLOOKUP($F48,'PM10 Results'!$A$1648:$F$3110,4,FALSE))</f>
        <v/>
      </c>
      <c r="I48" s="36" t="str">
        <f>IF(VLOOKUP($F48,'PM10 Results'!$A$1648:$F$3110,6,FALSE)="","",VLOOKUP($F48,'PM10 Results'!$A$1648:$F$3110,6,FALSE))</f>
        <v/>
      </c>
      <c r="J48" s="26"/>
      <c r="K48" s="35">
        <f t="shared" si="6"/>
        <v>45850</v>
      </c>
      <c r="L48" s="36" t="str">
        <f>IF(VLOOKUP($K48,'PM10 Results'!$A$1648:$F$3110,2,FALSE)="","",VLOOKUP($K48,'PM10 Results'!$A$1648:$F$3110,2,FALSE))</f>
        <v/>
      </c>
      <c r="M48" s="36" t="str">
        <f>IF(VLOOKUP($K48,'PM10 Results'!$A$1648:$F$3110,4,FALSE)="","",VLOOKUP($K48,'PM10 Results'!$A$1648:$F$3110,4,FALSE))</f>
        <v/>
      </c>
      <c r="N48" s="36" t="str">
        <f>IF(VLOOKUP($K48,'PM10 Results'!$A$1648:$F$3110,6,FALSE)="","",VLOOKUP($K48,'PM10 Results'!$A$1648:$F$3110,6,FALSE))</f>
        <v/>
      </c>
      <c r="P48" s="35">
        <f t="shared" si="7"/>
        <v>45881</v>
      </c>
      <c r="Q48" s="36" t="str">
        <f>IF(VLOOKUP($P48,'PM10 Results'!$A$1648:$F$3110,2,FALSE)="","",VLOOKUP($P48,'PM10 Results'!$A$1648:$F$3110,2,FALSE))</f>
        <v/>
      </c>
      <c r="R48" s="36" t="str">
        <f>IF(VLOOKUP($P48,'PM10 Results'!$A$1648:$F$3110,4,FALSE)="","",VLOOKUP($P48,'PM10 Results'!$A$1648:$F$3110,4,FALSE))</f>
        <v/>
      </c>
      <c r="S48" s="36" t="str">
        <f>IF(VLOOKUP($P48,'PM10 Results'!$A$1648:$F$3110,6,FALSE)="","",VLOOKUP($P48,'PM10 Results'!$A$1648:$F$3110,6,FALSE))</f>
        <v/>
      </c>
    </row>
    <row r="49" spans="1:19" x14ac:dyDescent="0.3">
      <c r="A49" s="35">
        <f t="shared" si="4"/>
        <v>45790</v>
      </c>
      <c r="B49" s="36" t="str">
        <f>IF(VLOOKUP($A49,'PM10 Results'!$A$1648:$F$3110,2,FALSE)="","",VLOOKUP($A49,'PM10 Results'!$A$1648:$F$3110,2,FALSE))</f>
        <v/>
      </c>
      <c r="C49" s="36" t="str">
        <f>IF(VLOOKUP($A49,'PM10 Results'!$A$1648:$F$3110,4,FALSE)="","",VLOOKUP($A49,'PM10 Results'!$A$1648:$F$3110,4,FALSE))</f>
        <v/>
      </c>
      <c r="D49" s="36" t="str">
        <f>IF(VLOOKUP($A49,'PM10 Results'!$A$1648:$F$3110,6,FALSE)="","",VLOOKUP($A49,'PM10 Results'!$A$1648:$F$3110,6,FALSE))</f>
        <v/>
      </c>
      <c r="E49" s="26"/>
      <c r="F49" s="35">
        <f t="shared" si="5"/>
        <v>45821</v>
      </c>
      <c r="G49" s="36" t="str">
        <f>IF(VLOOKUP($F49,'PM10 Results'!$A$1648:$F$3110,2,FALSE)="","",VLOOKUP($F49,'PM10 Results'!$A$1648:$F$3110,2,FALSE))</f>
        <v/>
      </c>
      <c r="H49" s="36" t="str">
        <f>IF(VLOOKUP($F49,'PM10 Results'!$A$1648:$F$3110,4,FALSE)="","",VLOOKUP($F49,'PM10 Results'!$A$1648:$F$3110,4,FALSE))</f>
        <v/>
      </c>
      <c r="I49" s="36" t="str">
        <f>IF(VLOOKUP($F49,'PM10 Results'!$A$1648:$F$3110,6,FALSE)="","",VLOOKUP($F49,'PM10 Results'!$A$1648:$F$3110,6,FALSE))</f>
        <v/>
      </c>
      <c r="J49" s="26"/>
      <c r="K49" s="35">
        <f t="shared" si="6"/>
        <v>45851</v>
      </c>
      <c r="L49" s="36" t="str">
        <f>IF(VLOOKUP($K49,'PM10 Results'!$A$1648:$F$3110,2,FALSE)="","",VLOOKUP($K49,'PM10 Results'!$A$1648:$F$3110,2,FALSE))</f>
        <v/>
      </c>
      <c r="M49" s="36" t="str">
        <f>IF(VLOOKUP($K49,'PM10 Results'!$A$1648:$F$3110,4,FALSE)="","",VLOOKUP($K49,'PM10 Results'!$A$1648:$F$3110,4,FALSE))</f>
        <v/>
      </c>
      <c r="N49" s="36" t="str">
        <f>IF(VLOOKUP($K49,'PM10 Results'!$A$1648:$F$3110,6,FALSE)="","",VLOOKUP($K49,'PM10 Results'!$A$1648:$F$3110,6,FALSE))</f>
        <v/>
      </c>
      <c r="P49" s="35">
        <f t="shared" si="7"/>
        <v>45882</v>
      </c>
      <c r="Q49" s="36" t="str">
        <f>IF(VLOOKUP($P49,'PM10 Results'!$A$1648:$F$3110,2,FALSE)="","",VLOOKUP($P49,'PM10 Results'!$A$1648:$F$3110,2,FALSE))</f>
        <v/>
      </c>
      <c r="R49" s="36" t="str">
        <f>IF(VLOOKUP($P49,'PM10 Results'!$A$1648:$F$3110,4,FALSE)="","",VLOOKUP($P49,'PM10 Results'!$A$1648:$F$3110,4,FALSE))</f>
        <v/>
      </c>
      <c r="S49" s="36" t="str">
        <f>IF(VLOOKUP($P49,'PM10 Results'!$A$1648:$F$3110,6,FALSE)="","",VLOOKUP($P49,'PM10 Results'!$A$1648:$F$3110,6,FALSE))</f>
        <v/>
      </c>
    </row>
    <row r="50" spans="1:19" x14ac:dyDescent="0.3">
      <c r="A50" s="35">
        <f t="shared" si="4"/>
        <v>45791</v>
      </c>
      <c r="B50" s="36" t="str">
        <f>IF(VLOOKUP($A50,'PM10 Results'!$A$1648:$F$3110,2,FALSE)="","",VLOOKUP($A50,'PM10 Results'!$A$1648:$F$3110,2,FALSE))</f>
        <v/>
      </c>
      <c r="C50" s="36" t="str">
        <f>IF(VLOOKUP($A50,'PM10 Results'!$A$1648:$F$3110,4,FALSE)="","",VLOOKUP($A50,'PM10 Results'!$A$1648:$F$3110,4,FALSE))</f>
        <v/>
      </c>
      <c r="D50" s="36" t="str">
        <f>IF(VLOOKUP($A50,'PM10 Results'!$A$1648:$F$3110,6,FALSE)="","",VLOOKUP($A50,'PM10 Results'!$A$1648:$F$3110,6,FALSE))</f>
        <v/>
      </c>
      <c r="E50" s="26"/>
      <c r="F50" s="35">
        <f t="shared" si="5"/>
        <v>45822</v>
      </c>
      <c r="G50" s="36" t="str">
        <f>IF(VLOOKUP($F50,'PM10 Results'!$A$1648:$F$3110,2,FALSE)="","",VLOOKUP($F50,'PM10 Results'!$A$1648:$F$3110,2,FALSE))</f>
        <v/>
      </c>
      <c r="H50" s="36" t="str">
        <f>IF(VLOOKUP($F50,'PM10 Results'!$A$1648:$F$3110,4,FALSE)="","",VLOOKUP($F50,'PM10 Results'!$A$1648:$F$3110,4,FALSE))</f>
        <v/>
      </c>
      <c r="I50" s="36" t="str">
        <f>IF(VLOOKUP($F50,'PM10 Results'!$A$1648:$F$3110,6,FALSE)="","",VLOOKUP($F50,'PM10 Results'!$A$1648:$F$3110,6,FALSE))</f>
        <v/>
      </c>
      <c r="J50" s="26"/>
      <c r="K50" s="35">
        <f t="shared" si="6"/>
        <v>45852</v>
      </c>
      <c r="L50" s="36" t="str">
        <f>IF(VLOOKUP($K50,'PM10 Results'!$A$1648:$F$3110,2,FALSE)="","",VLOOKUP($K50,'PM10 Results'!$A$1648:$F$3110,2,FALSE))</f>
        <v/>
      </c>
      <c r="M50" s="36" t="str">
        <f>IF(VLOOKUP($K50,'PM10 Results'!$A$1648:$F$3110,4,FALSE)="","",VLOOKUP($K50,'PM10 Results'!$A$1648:$F$3110,4,FALSE))</f>
        <v/>
      </c>
      <c r="N50" s="36" t="str">
        <f>IF(VLOOKUP($K50,'PM10 Results'!$A$1648:$F$3110,6,FALSE)="","",VLOOKUP($K50,'PM10 Results'!$A$1648:$F$3110,6,FALSE))</f>
        <v/>
      </c>
      <c r="P50" s="35">
        <f t="shared" si="7"/>
        <v>45883</v>
      </c>
      <c r="Q50" s="36" t="str">
        <f>IF(VLOOKUP($P50,'PM10 Results'!$A$1648:$F$3110,2,FALSE)="","",VLOOKUP($P50,'PM10 Results'!$A$1648:$F$3110,2,FALSE))</f>
        <v/>
      </c>
      <c r="R50" s="36" t="str">
        <f>IF(VLOOKUP($P50,'PM10 Results'!$A$1648:$F$3110,4,FALSE)="","",VLOOKUP($P50,'PM10 Results'!$A$1648:$F$3110,4,FALSE))</f>
        <v/>
      </c>
      <c r="S50" s="36" t="str">
        <f>IF(VLOOKUP($P50,'PM10 Results'!$A$1648:$F$3110,6,FALSE)="","",VLOOKUP($P50,'PM10 Results'!$A$1648:$F$3110,6,FALSE))</f>
        <v/>
      </c>
    </row>
    <row r="51" spans="1:19" x14ac:dyDescent="0.3">
      <c r="A51" s="35">
        <f t="shared" si="4"/>
        <v>45792</v>
      </c>
      <c r="B51" s="36" t="str">
        <f>IF(VLOOKUP($A51,'PM10 Results'!$A$1648:$F$3110,2,FALSE)="","",VLOOKUP($A51,'PM10 Results'!$A$1648:$F$3110,2,FALSE))</f>
        <v/>
      </c>
      <c r="C51" s="36" t="str">
        <f>IF(VLOOKUP($A51,'PM10 Results'!$A$1648:$F$3110,4,FALSE)="","",VLOOKUP($A51,'PM10 Results'!$A$1648:$F$3110,4,FALSE))</f>
        <v/>
      </c>
      <c r="D51" s="36" t="str">
        <f>IF(VLOOKUP($A51,'PM10 Results'!$A$1648:$F$3110,6,FALSE)="","",VLOOKUP($A51,'PM10 Results'!$A$1648:$F$3110,6,FALSE))</f>
        <v/>
      </c>
      <c r="E51" s="26"/>
      <c r="F51" s="35">
        <f t="shared" si="5"/>
        <v>45823</v>
      </c>
      <c r="G51" s="36" t="str">
        <f>IF(VLOOKUP($F51,'PM10 Results'!$A$1648:$F$3110,2,FALSE)="","",VLOOKUP($F51,'PM10 Results'!$A$1648:$F$3110,2,FALSE))</f>
        <v/>
      </c>
      <c r="H51" s="36" t="str">
        <f>IF(VLOOKUP($F51,'PM10 Results'!$A$1648:$F$3110,4,FALSE)="","",VLOOKUP($F51,'PM10 Results'!$A$1648:$F$3110,4,FALSE))</f>
        <v/>
      </c>
      <c r="I51" s="36" t="str">
        <f>IF(VLOOKUP($F51,'PM10 Results'!$A$1648:$F$3110,6,FALSE)="","",VLOOKUP($F51,'PM10 Results'!$A$1648:$F$3110,6,FALSE))</f>
        <v/>
      </c>
      <c r="J51" s="26"/>
      <c r="K51" s="35">
        <f t="shared" si="6"/>
        <v>45853</v>
      </c>
      <c r="L51" s="36" t="str">
        <f>IF(VLOOKUP($K51,'PM10 Results'!$A$1648:$F$3110,2,FALSE)="","",VLOOKUP($K51,'PM10 Results'!$A$1648:$F$3110,2,FALSE))</f>
        <v/>
      </c>
      <c r="M51" s="36" t="str">
        <f>IF(VLOOKUP($K51,'PM10 Results'!$A$1648:$F$3110,4,FALSE)="","",VLOOKUP($K51,'PM10 Results'!$A$1648:$F$3110,4,FALSE))</f>
        <v/>
      </c>
      <c r="N51" s="36" t="str">
        <f>IF(VLOOKUP($K51,'PM10 Results'!$A$1648:$F$3110,6,FALSE)="","",VLOOKUP($K51,'PM10 Results'!$A$1648:$F$3110,6,FALSE))</f>
        <v/>
      </c>
      <c r="P51" s="35">
        <f t="shared" si="7"/>
        <v>45884</v>
      </c>
      <c r="Q51" s="36" t="str">
        <f>IF(VLOOKUP($P51,'PM10 Results'!$A$1648:$F$3110,2,FALSE)="","",VLOOKUP($P51,'PM10 Results'!$A$1648:$F$3110,2,FALSE))</f>
        <v/>
      </c>
      <c r="R51" s="36" t="str">
        <f>IF(VLOOKUP($P51,'PM10 Results'!$A$1648:$F$3110,4,FALSE)="","",VLOOKUP($P51,'PM10 Results'!$A$1648:$F$3110,4,FALSE))</f>
        <v/>
      </c>
      <c r="S51" s="36" t="str">
        <f>IF(VLOOKUP($P51,'PM10 Results'!$A$1648:$F$3110,6,FALSE)="","",VLOOKUP($P51,'PM10 Results'!$A$1648:$F$3110,6,FALSE))</f>
        <v/>
      </c>
    </row>
    <row r="52" spans="1:19" x14ac:dyDescent="0.3">
      <c r="A52" s="35">
        <f t="shared" si="4"/>
        <v>45793</v>
      </c>
      <c r="B52" s="36" t="str">
        <f>IF(VLOOKUP($A52,'PM10 Results'!$A$1648:$F$3110,2,FALSE)="","",VLOOKUP($A52,'PM10 Results'!$A$1648:$F$3110,2,FALSE))</f>
        <v/>
      </c>
      <c r="C52" s="36" t="str">
        <f>IF(VLOOKUP($A52,'PM10 Results'!$A$1648:$F$3110,4,FALSE)="","",VLOOKUP($A52,'PM10 Results'!$A$1648:$F$3110,4,FALSE))</f>
        <v/>
      </c>
      <c r="D52" s="36" t="str">
        <f>IF(VLOOKUP($A52,'PM10 Results'!$A$1648:$F$3110,6,FALSE)="","",VLOOKUP($A52,'PM10 Results'!$A$1648:$F$3110,6,FALSE))</f>
        <v/>
      </c>
      <c r="E52" s="26"/>
      <c r="F52" s="35">
        <f t="shared" si="5"/>
        <v>45824</v>
      </c>
      <c r="G52" s="36" t="str">
        <f>IF(VLOOKUP($F52,'PM10 Results'!$A$1648:$F$3110,2,FALSE)="","",VLOOKUP($F52,'PM10 Results'!$A$1648:$F$3110,2,FALSE))</f>
        <v/>
      </c>
      <c r="H52" s="36" t="str">
        <f>IF(VLOOKUP($F52,'PM10 Results'!$A$1648:$F$3110,4,FALSE)="","",VLOOKUP($F52,'PM10 Results'!$A$1648:$F$3110,4,FALSE))</f>
        <v/>
      </c>
      <c r="I52" s="36" t="str">
        <f>IF(VLOOKUP($F52,'PM10 Results'!$A$1648:$F$3110,6,FALSE)="","",VLOOKUP($F52,'PM10 Results'!$A$1648:$F$3110,6,FALSE))</f>
        <v/>
      </c>
      <c r="J52" s="26"/>
      <c r="K52" s="35">
        <f t="shared" si="6"/>
        <v>45854</v>
      </c>
      <c r="L52" s="36" t="str">
        <f>IF(VLOOKUP($K52,'PM10 Results'!$A$1648:$F$3110,2,FALSE)="","",VLOOKUP($K52,'PM10 Results'!$A$1648:$F$3110,2,FALSE))</f>
        <v/>
      </c>
      <c r="M52" s="36" t="str">
        <f>IF(VLOOKUP($K52,'PM10 Results'!$A$1648:$F$3110,4,FALSE)="","",VLOOKUP($K52,'PM10 Results'!$A$1648:$F$3110,4,FALSE))</f>
        <v/>
      </c>
      <c r="N52" s="36" t="str">
        <f>IF(VLOOKUP($K52,'PM10 Results'!$A$1648:$F$3110,6,FALSE)="","",VLOOKUP($K52,'PM10 Results'!$A$1648:$F$3110,6,FALSE))</f>
        <v/>
      </c>
      <c r="P52" s="35">
        <f t="shared" si="7"/>
        <v>45885</v>
      </c>
      <c r="Q52" s="36" t="str">
        <f>IF(VLOOKUP($P52,'PM10 Results'!$A$1648:$F$3110,2,FALSE)="","",VLOOKUP($P52,'PM10 Results'!$A$1648:$F$3110,2,FALSE))</f>
        <v/>
      </c>
      <c r="R52" s="36" t="str">
        <f>IF(VLOOKUP($P52,'PM10 Results'!$A$1648:$F$3110,4,FALSE)="","",VLOOKUP($P52,'PM10 Results'!$A$1648:$F$3110,4,FALSE))</f>
        <v/>
      </c>
      <c r="S52" s="36" t="str">
        <f>IF(VLOOKUP($P52,'PM10 Results'!$A$1648:$F$3110,6,FALSE)="","",VLOOKUP($P52,'PM10 Results'!$A$1648:$F$3110,6,FALSE))</f>
        <v/>
      </c>
    </row>
    <row r="53" spans="1:19" x14ac:dyDescent="0.3">
      <c r="A53" s="35">
        <f t="shared" si="4"/>
        <v>45794</v>
      </c>
      <c r="B53" s="36" t="str">
        <f>IF(VLOOKUP($A53,'PM10 Results'!$A$1648:$F$3110,2,FALSE)="","",VLOOKUP($A53,'PM10 Results'!$A$1648:$F$3110,2,FALSE))</f>
        <v/>
      </c>
      <c r="C53" s="36" t="str">
        <f>IF(VLOOKUP($A53,'PM10 Results'!$A$1648:$F$3110,4,FALSE)="","",VLOOKUP($A53,'PM10 Results'!$A$1648:$F$3110,4,FALSE))</f>
        <v/>
      </c>
      <c r="D53" s="36" t="str">
        <f>IF(VLOOKUP($A53,'PM10 Results'!$A$1648:$F$3110,6,FALSE)="","",VLOOKUP($A53,'PM10 Results'!$A$1648:$F$3110,6,FALSE))</f>
        <v/>
      </c>
      <c r="E53" s="26"/>
      <c r="F53" s="35">
        <f t="shared" si="5"/>
        <v>45825</v>
      </c>
      <c r="G53" s="36" t="str">
        <f>IF(VLOOKUP($F53,'PM10 Results'!$A$1648:$F$3110,2,FALSE)="","",VLOOKUP($F53,'PM10 Results'!$A$1648:$F$3110,2,FALSE))</f>
        <v/>
      </c>
      <c r="H53" s="36" t="str">
        <f>IF(VLOOKUP($F53,'PM10 Results'!$A$1648:$F$3110,4,FALSE)="","",VLOOKUP($F53,'PM10 Results'!$A$1648:$F$3110,4,FALSE))</f>
        <v/>
      </c>
      <c r="I53" s="36" t="str">
        <f>IF(VLOOKUP($F53,'PM10 Results'!$A$1648:$F$3110,6,FALSE)="","",VLOOKUP($F53,'PM10 Results'!$A$1648:$F$3110,6,FALSE))</f>
        <v/>
      </c>
      <c r="J53" s="26"/>
      <c r="K53" s="35">
        <f t="shared" si="6"/>
        <v>45855</v>
      </c>
      <c r="L53" s="36" t="str">
        <f>IF(VLOOKUP($K53,'PM10 Results'!$A$1648:$F$3110,2,FALSE)="","",VLOOKUP($K53,'PM10 Results'!$A$1648:$F$3110,2,FALSE))</f>
        <v/>
      </c>
      <c r="M53" s="36" t="str">
        <f>IF(VLOOKUP($K53,'PM10 Results'!$A$1648:$F$3110,4,FALSE)="","",VLOOKUP($K53,'PM10 Results'!$A$1648:$F$3110,4,FALSE))</f>
        <v/>
      </c>
      <c r="N53" s="36" t="str">
        <f>IF(VLOOKUP($K53,'PM10 Results'!$A$1648:$F$3110,6,FALSE)="","",VLOOKUP($K53,'PM10 Results'!$A$1648:$F$3110,6,FALSE))</f>
        <v/>
      </c>
      <c r="P53" s="35">
        <f t="shared" si="7"/>
        <v>45886</v>
      </c>
      <c r="Q53" s="36" t="str">
        <f>IF(VLOOKUP($P53,'PM10 Results'!$A$1648:$F$3110,2,FALSE)="","",VLOOKUP($P53,'PM10 Results'!$A$1648:$F$3110,2,FALSE))</f>
        <v/>
      </c>
      <c r="R53" s="36" t="str">
        <f>IF(VLOOKUP($P53,'PM10 Results'!$A$1648:$F$3110,4,FALSE)="","",VLOOKUP($P53,'PM10 Results'!$A$1648:$F$3110,4,FALSE))</f>
        <v/>
      </c>
      <c r="S53" s="36" t="str">
        <f>IF(VLOOKUP($P53,'PM10 Results'!$A$1648:$F$3110,6,FALSE)="","",VLOOKUP($P53,'PM10 Results'!$A$1648:$F$3110,6,FALSE))</f>
        <v/>
      </c>
    </row>
    <row r="54" spans="1:19" x14ac:dyDescent="0.3">
      <c r="A54" s="35">
        <f t="shared" si="4"/>
        <v>45795</v>
      </c>
      <c r="B54" s="36" t="str">
        <f>IF(VLOOKUP($A54,'PM10 Results'!$A$1648:$F$3110,2,FALSE)="","",VLOOKUP($A54,'PM10 Results'!$A$1648:$F$3110,2,FALSE))</f>
        <v/>
      </c>
      <c r="C54" s="36" t="str">
        <f>IF(VLOOKUP($A54,'PM10 Results'!$A$1648:$F$3110,4,FALSE)="","",VLOOKUP($A54,'PM10 Results'!$A$1648:$F$3110,4,FALSE))</f>
        <v/>
      </c>
      <c r="D54" s="36" t="str">
        <f>IF(VLOOKUP($A54,'PM10 Results'!$A$1648:$F$3110,6,FALSE)="","",VLOOKUP($A54,'PM10 Results'!$A$1648:$F$3110,6,FALSE))</f>
        <v/>
      </c>
      <c r="E54" s="26"/>
      <c r="F54" s="35">
        <f t="shared" si="5"/>
        <v>45826</v>
      </c>
      <c r="G54" s="36" t="str">
        <f>IF(VLOOKUP($F54,'PM10 Results'!$A$1648:$F$3110,2,FALSE)="","",VLOOKUP($F54,'PM10 Results'!$A$1648:$F$3110,2,FALSE))</f>
        <v/>
      </c>
      <c r="H54" s="36" t="str">
        <f>IF(VLOOKUP($F54,'PM10 Results'!$A$1648:$F$3110,4,FALSE)="","",VLOOKUP($F54,'PM10 Results'!$A$1648:$F$3110,4,FALSE))</f>
        <v/>
      </c>
      <c r="I54" s="36" t="str">
        <f>IF(VLOOKUP($F54,'PM10 Results'!$A$1648:$F$3110,6,FALSE)="","",VLOOKUP($F54,'PM10 Results'!$A$1648:$F$3110,6,FALSE))</f>
        <v/>
      </c>
      <c r="J54" s="26"/>
      <c r="K54" s="35">
        <f t="shared" si="6"/>
        <v>45856</v>
      </c>
      <c r="L54" s="36" t="str">
        <f>IF(VLOOKUP($K54,'PM10 Results'!$A$1648:$F$3110,2,FALSE)="","",VLOOKUP($K54,'PM10 Results'!$A$1648:$F$3110,2,FALSE))</f>
        <v/>
      </c>
      <c r="M54" s="36" t="str">
        <f>IF(VLOOKUP($K54,'PM10 Results'!$A$1648:$F$3110,4,FALSE)="","",VLOOKUP($K54,'PM10 Results'!$A$1648:$F$3110,4,FALSE))</f>
        <v/>
      </c>
      <c r="N54" s="36" t="str">
        <f>IF(VLOOKUP($K54,'PM10 Results'!$A$1648:$F$3110,6,FALSE)="","",VLOOKUP($K54,'PM10 Results'!$A$1648:$F$3110,6,FALSE))</f>
        <v/>
      </c>
      <c r="P54" s="35">
        <f t="shared" si="7"/>
        <v>45887</v>
      </c>
      <c r="Q54" s="36" t="str">
        <f>IF(VLOOKUP($P54,'PM10 Results'!$A$1648:$F$3110,2,FALSE)="","",VLOOKUP($P54,'PM10 Results'!$A$1648:$F$3110,2,FALSE))</f>
        <v/>
      </c>
      <c r="R54" s="36" t="str">
        <f>IF(VLOOKUP($P54,'PM10 Results'!$A$1648:$F$3110,4,FALSE)="","",VLOOKUP($P54,'PM10 Results'!$A$1648:$F$3110,4,FALSE))</f>
        <v/>
      </c>
      <c r="S54" s="36" t="str">
        <f>IF(VLOOKUP($P54,'PM10 Results'!$A$1648:$F$3110,6,FALSE)="","",VLOOKUP($P54,'PM10 Results'!$A$1648:$F$3110,6,FALSE))</f>
        <v/>
      </c>
    </row>
    <row r="55" spans="1:19" x14ac:dyDescent="0.3">
      <c r="A55" s="35">
        <f t="shared" si="4"/>
        <v>45796</v>
      </c>
      <c r="B55" s="36" t="str">
        <f>IF(VLOOKUP($A55,'PM10 Results'!$A$1648:$F$3110,2,FALSE)="","",VLOOKUP($A55,'PM10 Results'!$A$1648:$F$3110,2,FALSE))</f>
        <v/>
      </c>
      <c r="C55" s="36" t="str">
        <f>IF(VLOOKUP($A55,'PM10 Results'!$A$1648:$F$3110,4,FALSE)="","",VLOOKUP($A55,'PM10 Results'!$A$1648:$F$3110,4,FALSE))</f>
        <v/>
      </c>
      <c r="D55" s="36" t="str">
        <f>IF(VLOOKUP($A55,'PM10 Results'!$A$1648:$F$3110,6,FALSE)="","",VLOOKUP($A55,'PM10 Results'!$A$1648:$F$3110,6,FALSE))</f>
        <v/>
      </c>
      <c r="E55" s="26"/>
      <c r="F55" s="35">
        <f t="shared" si="5"/>
        <v>45827</v>
      </c>
      <c r="G55" s="36" t="str">
        <f>IF(VLOOKUP($F55,'PM10 Results'!$A$1648:$F$3110,2,FALSE)="","",VLOOKUP($F55,'PM10 Results'!$A$1648:$F$3110,2,FALSE))</f>
        <v/>
      </c>
      <c r="H55" s="36" t="str">
        <f>IF(VLOOKUP($F55,'PM10 Results'!$A$1648:$F$3110,4,FALSE)="","",VLOOKUP($F55,'PM10 Results'!$A$1648:$F$3110,4,FALSE))</f>
        <v/>
      </c>
      <c r="I55" s="36" t="str">
        <f>IF(VLOOKUP($F55,'PM10 Results'!$A$1648:$F$3110,6,FALSE)="","",VLOOKUP($F55,'PM10 Results'!$A$1648:$F$3110,6,FALSE))</f>
        <v/>
      </c>
      <c r="J55" s="26"/>
      <c r="K55" s="35">
        <f t="shared" si="6"/>
        <v>45857</v>
      </c>
      <c r="L55" s="36" t="str">
        <f>IF(VLOOKUP($K55,'PM10 Results'!$A$1648:$F$3110,2,FALSE)="","",VLOOKUP($K55,'PM10 Results'!$A$1648:$F$3110,2,FALSE))</f>
        <v/>
      </c>
      <c r="M55" s="36" t="str">
        <f>IF(VLOOKUP($K55,'PM10 Results'!$A$1648:$F$3110,4,FALSE)="","",VLOOKUP($K55,'PM10 Results'!$A$1648:$F$3110,4,FALSE))</f>
        <v/>
      </c>
      <c r="N55" s="36" t="str">
        <f>IF(VLOOKUP($K55,'PM10 Results'!$A$1648:$F$3110,6,FALSE)="","",VLOOKUP($K55,'PM10 Results'!$A$1648:$F$3110,6,FALSE))</f>
        <v/>
      </c>
      <c r="P55" s="35">
        <f t="shared" si="7"/>
        <v>45888</v>
      </c>
      <c r="Q55" s="36" t="str">
        <f>IF(VLOOKUP($P55,'PM10 Results'!$A$1648:$F$3110,2,FALSE)="","",VLOOKUP($P55,'PM10 Results'!$A$1648:$F$3110,2,FALSE))</f>
        <v/>
      </c>
      <c r="R55" s="36" t="str">
        <f>IF(VLOOKUP($P55,'PM10 Results'!$A$1648:$F$3110,4,FALSE)="","",VLOOKUP($P55,'PM10 Results'!$A$1648:$F$3110,4,FALSE))</f>
        <v/>
      </c>
      <c r="S55" s="36" t="str">
        <f>IF(VLOOKUP($P55,'PM10 Results'!$A$1648:$F$3110,6,FALSE)="","",VLOOKUP($P55,'PM10 Results'!$A$1648:$F$3110,6,FALSE))</f>
        <v/>
      </c>
    </row>
    <row r="56" spans="1:19" x14ac:dyDescent="0.3">
      <c r="A56" s="35">
        <f t="shared" si="4"/>
        <v>45797</v>
      </c>
      <c r="B56" s="36" t="str">
        <f>IF(VLOOKUP($A56,'PM10 Results'!$A$1648:$F$3110,2,FALSE)="","",VLOOKUP($A56,'PM10 Results'!$A$1648:$F$3110,2,FALSE))</f>
        <v/>
      </c>
      <c r="C56" s="36" t="str">
        <f>IF(VLOOKUP($A56,'PM10 Results'!$A$1648:$F$3110,4,FALSE)="","",VLOOKUP($A56,'PM10 Results'!$A$1648:$F$3110,4,FALSE))</f>
        <v/>
      </c>
      <c r="D56" s="36" t="str">
        <f>IF(VLOOKUP($A56,'PM10 Results'!$A$1648:$F$3110,6,FALSE)="","",VLOOKUP($A56,'PM10 Results'!$A$1648:$F$3110,6,FALSE))</f>
        <v/>
      </c>
      <c r="E56" s="26"/>
      <c r="F56" s="35">
        <f t="shared" si="5"/>
        <v>45828</v>
      </c>
      <c r="G56" s="36" t="str">
        <f>IF(VLOOKUP($F56,'PM10 Results'!$A$1648:$F$3110,2,FALSE)="","",VLOOKUP($F56,'PM10 Results'!$A$1648:$F$3110,2,FALSE))</f>
        <v/>
      </c>
      <c r="H56" s="36" t="str">
        <f>IF(VLOOKUP($F56,'PM10 Results'!$A$1648:$F$3110,4,FALSE)="","",VLOOKUP($F56,'PM10 Results'!$A$1648:$F$3110,4,FALSE))</f>
        <v/>
      </c>
      <c r="I56" s="36" t="str">
        <f>IF(VLOOKUP($F56,'PM10 Results'!$A$1648:$F$3110,6,FALSE)="","",VLOOKUP($F56,'PM10 Results'!$A$1648:$F$3110,6,FALSE))</f>
        <v/>
      </c>
      <c r="J56" s="26"/>
      <c r="K56" s="35">
        <f t="shared" si="6"/>
        <v>45858</v>
      </c>
      <c r="L56" s="36" t="str">
        <f>IF(VLOOKUP($K56,'PM10 Results'!$A$1648:$F$3110,2,FALSE)="","",VLOOKUP($K56,'PM10 Results'!$A$1648:$F$3110,2,FALSE))</f>
        <v/>
      </c>
      <c r="M56" s="36" t="str">
        <f>IF(VLOOKUP($K56,'PM10 Results'!$A$1648:$F$3110,4,FALSE)="","",VLOOKUP($K56,'PM10 Results'!$A$1648:$F$3110,4,FALSE))</f>
        <v/>
      </c>
      <c r="N56" s="36" t="str">
        <f>IF(VLOOKUP($K56,'PM10 Results'!$A$1648:$F$3110,6,FALSE)="","",VLOOKUP($K56,'PM10 Results'!$A$1648:$F$3110,6,FALSE))</f>
        <v/>
      </c>
      <c r="P56" s="35">
        <f t="shared" si="7"/>
        <v>45889</v>
      </c>
      <c r="Q56" s="36" t="str">
        <f>IF(VLOOKUP($P56,'PM10 Results'!$A$1648:$F$3110,2,FALSE)="","",VLOOKUP($P56,'PM10 Results'!$A$1648:$F$3110,2,FALSE))</f>
        <v/>
      </c>
      <c r="R56" s="36" t="str">
        <f>IF(VLOOKUP($P56,'PM10 Results'!$A$1648:$F$3110,4,FALSE)="","",VLOOKUP($P56,'PM10 Results'!$A$1648:$F$3110,4,FALSE))</f>
        <v/>
      </c>
      <c r="S56" s="36" t="str">
        <f>IF(VLOOKUP($P56,'PM10 Results'!$A$1648:$F$3110,6,FALSE)="","",VLOOKUP($P56,'PM10 Results'!$A$1648:$F$3110,6,FALSE))</f>
        <v/>
      </c>
    </row>
    <row r="57" spans="1:19" x14ac:dyDescent="0.3">
      <c r="A57" s="35">
        <f t="shared" si="4"/>
        <v>45798</v>
      </c>
      <c r="B57" s="36" t="str">
        <f>IF(VLOOKUP($A57,'PM10 Results'!$A$1648:$F$3110,2,FALSE)="","",VLOOKUP($A57,'PM10 Results'!$A$1648:$F$3110,2,FALSE))</f>
        <v/>
      </c>
      <c r="C57" s="36" t="str">
        <f>IF(VLOOKUP($A57,'PM10 Results'!$A$1648:$F$3110,4,FALSE)="","",VLOOKUP($A57,'PM10 Results'!$A$1648:$F$3110,4,FALSE))</f>
        <v/>
      </c>
      <c r="D57" s="36" t="str">
        <f>IF(VLOOKUP($A57,'PM10 Results'!$A$1648:$F$3110,6,FALSE)="","",VLOOKUP($A57,'PM10 Results'!$A$1648:$F$3110,6,FALSE))</f>
        <v/>
      </c>
      <c r="E57" s="26"/>
      <c r="F57" s="35">
        <f t="shared" si="5"/>
        <v>45829</v>
      </c>
      <c r="G57" s="36" t="str">
        <f>IF(VLOOKUP($F57,'PM10 Results'!$A$1648:$F$3110,2,FALSE)="","",VLOOKUP($F57,'PM10 Results'!$A$1648:$F$3110,2,FALSE))</f>
        <v/>
      </c>
      <c r="H57" s="36" t="str">
        <f>IF(VLOOKUP($F57,'PM10 Results'!$A$1648:$F$3110,4,FALSE)="","",VLOOKUP($F57,'PM10 Results'!$A$1648:$F$3110,4,FALSE))</f>
        <v/>
      </c>
      <c r="I57" s="36" t="str">
        <f>IF(VLOOKUP($F57,'PM10 Results'!$A$1648:$F$3110,6,FALSE)="","",VLOOKUP($F57,'PM10 Results'!$A$1648:$F$3110,6,FALSE))</f>
        <v/>
      </c>
      <c r="J57" s="26"/>
      <c r="K57" s="35">
        <f t="shared" si="6"/>
        <v>45859</v>
      </c>
      <c r="L57" s="36" t="str">
        <f>IF(VLOOKUP($K57,'PM10 Results'!$A$1648:$F$3110,2,FALSE)="","",VLOOKUP($K57,'PM10 Results'!$A$1648:$F$3110,2,FALSE))</f>
        <v/>
      </c>
      <c r="M57" s="36" t="str">
        <f>IF(VLOOKUP($K57,'PM10 Results'!$A$1648:$F$3110,4,FALSE)="","",VLOOKUP($K57,'PM10 Results'!$A$1648:$F$3110,4,FALSE))</f>
        <v/>
      </c>
      <c r="N57" s="36" t="str">
        <f>IF(VLOOKUP($K57,'PM10 Results'!$A$1648:$F$3110,6,FALSE)="","",VLOOKUP($K57,'PM10 Results'!$A$1648:$F$3110,6,FALSE))</f>
        <v/>
      </c>
      <c r="P57" s="35">
        <f t="shared" si="7"/>
        <v>45890</v>
      </c>
      <c r="Q57" s="36" t="str">
        <f>IF(VLOOKUP($P57,'PM10 Results'!$A$1648:$F$3110,2,FALSE)="","",VLOOKUP($P57,'PM10 Results'!$A$1648:$F$3110,2,FALSE))</f>
        <v/>
      </c>
      <c r="R57" s="36" t="str">
        <f>IF(VLOOKUP($P57,'PM10 Results'!$A$1648:$F$3110,4,FALSE)="","",VLOOKUP($P57,'PM10 Results'!$A$1648:$F$3110,4,FALSE))</f>
        <v/>
      </c>
      <c r="S57" s="36" t="str">
        <f>IF(VLOOKUP($P57,'PM10 Results'!$A$1648:$F$3110,6,FALSE)="","",VLOOKUP($P57,'PM10 Results'!$A$1648:$F$3110,6,FALSE))</f>
        <v/>
      </c>
    </row>
    <row r="58" spans="1:19" x14ac:dyDescent="0.3">
      <c r="A58" s="35">
        <f t="shared" si="4"/>
        <v>45799</v>
      </c>
      <c r="B58" s="36" t="str">
        <f>IF(VLOOKUP($A58,'PM10 Results'!$A$1648:$F$3110,2,FALSE)="","",VLOOKUP($A58,'PM10 Results'!$A$1648:$F$3110,2,FALSE))</f>
        <v/>
      </c>
      <c r="C58" s="36" t="str">
        <f>IF(VLOOKUP($A58,'PM10 Results'!$A$1648:$F$3110,4,FALSE)="","",VLOOKUP($A58,'PM10 Results'!$A$1648:$F$3110,4,FALSE))</f>
        <v/>
      </c>
      <c r="D58" s="36" t="str">
        <f>IF(VLOOKUP($A58,'PM10 Results'!$A$1648:$F$3110,6,FALSE)="","",VLOOKUP($A58,'PM10 Results'!$A$1648:$F$3110,6,FALSE))</f>
        <v/>
      </c>
      <c r="E58" s="26"/>
      <c r="F58" s="35">
        <f t="shared" si="5"/>
        <v>45830</v>
      </c>
      <c r="G58" s="36" t="str">
        <f>IF(VLOOKUP($F58,'PM10 Results'!$A$1648:$F$3110,2,FALSE)="","",VLOOKUP($F58,'PM10 Results'!$A$1648:$F$3110,2,FALSE))</f>
        <v/>
      </c>
      <c r="H58" s="36" t="str">
        <f>IF(VLOOKUP($F58,'PM10 Results'!$A$1648:$F$3110,4,FALSE)="","",VLOOKUP($F58,'PM10 Results'!$A$1648:$F$3110,4,FALSE))</f>
        <v/>
      </c>
      <c r="I58" s="36" t="str">
        <f>IF(VLOOKUP($F58,'PM10 Results'!$A$1648:$F$3110,6,FALSE)="","",VLOOKUP($F58,'PM10 Results'!$A$1648:$F$3110,6,FALSE))</f>
        <v/>
      </c>
      <c r="J58" s="26"/>
      <c r="K58" s="35">
        <f t="shared" si="6"/>
        <v>45860</v>
      </c>
      <c r="L58" s="36" t="str">
        <f>IF(VLOOKUP($K58,'PM10 Results'!$A$1648:$F$3110,2,FALSE)="","",VLOOKUP($K58,'PM10 Results'!$A$1648:$F$3110,2,FALSE))</f>
        <v/>
      </c>
      <c r="M58" s="36" t="str">
        <f>IF(VLOOKUP($K58,'PM10 Results'!$A$1648:$F$3110,4,FALSE)="","",VLOOKUP($K58,'PM10 Results'!$A$1648:$F$3110,4,FALSE))</f>
        <v/>
      </c>
      <c r="N58" s="36" t="str">
        <f>IF(VLOOKUP($K58,'PM10 Results'!$A$1648:$F$3110,6,FALSE)="","",VLOOKUP($K58,'PM10 Results'!$A$1648:$F$3110,6,FALSE))</f>
        <v/>
      </c>
      <c r="P58" s="35">
        <f t="shared" si="7"/>
        <v>45891</v>
      </c>
      <c r="Q58" s="36" t="str">
        <f>IF(VLOOKUP($P58,'PM10 Results'!$A$1648:$F$3110,2,FALSE)="","",VLOOKUP($P58,'PM10 Results'!$A$1648:$F$3110,2,FALSE))</f>
        <v/>
      </c>
      <c r="R58" s="36" t="str">
        <f>IF(VLOOKUP($P58,'PM10 Results'!$A$1648:$F$3110,4,FALSE)="","",VLOOKUP($P58,'PM10 Results'!$A$1648:$F$3110,4,FALSE))</f>
        <v/>
      </c>
      <c r="S58" s="36" t="str">
        <f>IF(VLOOKUP($P58,'PM10 Results'!$A$1648:$F$3110,6,FALSE)="","",VLOOKUP($P58,'PM10 Results'!$A$1648:$F$3110,6,FALSE))</f>
        <v/>
      </c>
    </row>
    <row r="59" spans="1:19" x14ac:dyDescent="0.3">
      <c r="A59" s="35">
        <f t="shared" si="4"/>
        <v>45800</v>
      </c>
      <c r="B59" s="36" t="str">
        <f>IF(VLOOKUP($A59,'PM10 Results'!$A$1648:$F$3110,2,FALSE)="","",VLOOKUP($A59,'PM10 Results'!$A$1648:$F$3110,2,FALSE))</f>
        <v/>
      </c>
      <c r="C59" s="36" t="str">
        <f>IF(VLOOKUP($A59,'PM10 Results'!$A$1648:$F$3110,4,FALSE)="","",VLOOKUP($A59,'PM10 Results'!$A$1648:$F$3110,4,FALSE))</f>
        <v/>
      </c>
      <c r="D59" s="36" t="str">
        <f>IF(VLOOKUP($A59,'PM10 Results'!$A$1648:$F$3110,6,FALSE)="","",VLOOKUP($A59,'PM10 Results'!$A$1648:$F$3110,6,FALSE))</f>
        <v/>
      </c>
      <c r="E59" s="26"/>
      <c r="F59" s="35">
        <f t="shared" si="5"/>
        <v>45831</v>
      </c>
      <c r="G59" s="36" t="str">
        <f>IF(VLOOKUP($F59,'PM10 Results'!$A$1648:$F$3110,2,FALSE)="","",VLOOKUP($F59,'PM10 Results'!$A$1648:$F$3110,2,FALSE))</f>
        <v/>
      </c>
      <c r="H59" s="36" t="str">
        <f>IF(VLOOKUP($F59,'PM10 Results'!$A$1648:$F$3110,4,FALSE)="","",VLOOKUP($F59,'PM10 Results'!$A$1648:$F$3110,4,FALSE))</f>
        <v/>
      </c>
      <c r="I59" s="36" t="str">
        <f>IF(VLOOKUP($F59,'PM10 Results'!$A$1648:$F$3110,6,FALSE)="","",VLOOKUP($F59,'PM10 Results'!$A$1648:$F$3110,6,FALSE))</f>
        <v/>
      </c>
      <c r="J59" s="26"/>
      <c r="K59" s="35">
        <f t="shared" si="6"/>
        <v>45861</v>
      </c>
      <c r="L59" s="36" t="str">
        <f>IF(VLOOKUP($K59,'PM10 Results'!$A$1648:$F$3110,2,FALSE)="","",VLOOKUP($K59,'PM10 Results'!$A$1648:$F$3110,2,FALSE))</f>
        <v/>
      </c>
      <c r="M59" s="36" t="str">
        <f>IF(VLOOKUP($K59,'PM10 Results'!$A$1648:$F$3110,4,FALSE)="","",VLOOKUP($K59,'PM10 Results'!$A$1648:$F$3110,4,FALSE))</f>
        <v/>
      </c>
      <c r="N59" s="36" t="str">
        <f>IF(VLOOKUP($K59,'PM10 Results'!$A$1648:$F$3110,6,FALSE)="","",VLOOKUP($K59,'PM10 Results'!$A$1648:$F$3110,6,FALSE))</f>
        <v/>
      </c>
      <c r="P59" s="35">
        <f t="shared" si="7"/>
        <v>45892</v>
      </c>
      <c r="Q59" s="36" t="str">
        <f>IF(VLOOKUP($P59,'PM10 Results'!$A$1648:$F$3110,2,FALSE)="","",VLOOKUP($P59,'PM10 Results'!$A$1648:$F$3110,2,FALSE))</f>
        <v/>
      </c>
      <c r="R59" s="36" t="str">
        <f>IF(VLOOKUP($P59,'PM10 Results'!$A$1648:$F$3110,4,FALSE)="","",VLOOKUP($P59,'PM10 Results'!$A$1648:$F$3110,4,FALSE))</f>
        <v/>
      </c>
      <c r="S59" s="36" t="str">
        <f>IF(VLOOKUP($P59,'PM10 Results'!$A$1648:$F$3110,6,FALSE)="","",VLOOKUP($P59,'PM10 Results'!$A$1648:$F$3110,6,FALSE))</f>
        <v/>
      </c>
    </row>
    <row r="60" spans="1:19" x14ac:dyDescent="0.3">
      <c r="A60" s="35">
        <f t="shared" si="4"/>
        <v>45801</v>
      </c>
      <c r="B60" s="36" t="str">
        <f>IF(VLOOKUP($A60,'PM10 Results'!$A$1648:$F$3110,2,FALSE)="","",VLOOKUP($A60,'PM10 Results'!$A$1648:$F$3110,2,FALSE))</f>
        <v/>
      </c>
      <c r="C60" s="36" t="str">
        <f>IF(VLOOKUP($A60,'PM10 Results'!$A$1648:$F$3110,4,FALSE)="","",VLOOKUP($A60,'PM10 Results'!$A$1648:$F$3110,4,FALSE))</f>
        <v/>
      </c>
      <c r="D60" s="36" t="str">
        <f>IF(VLOOKUP($A60,'PM10 Results'!$A$1648:$F$3110,6,FALSE)="","",VLOOKUP($A60,'PM10 Results'!$A$1648:$F$3110,6,FALSE))</f>
        <v/>
      </c>
      <c r="E60" s="26"/>
      <c r="F60" s="35">
        <f t="shared" si="5"/>
        <v>45832</v>
      </c>
      <c r="G60" s="36" t="str">
        <f>IF(VLOOKUP($F60,'PM10 Results'!$A$1648:$F$3110,2,FALSE)="","",VLOOKUP($F60,'PM10 Results'!$A$1648:$F$3110,2,FALSE))</f>
        <v/>
      </c>
      <c r="H60" s="36" t="str">
        <f>IF(VLOOKUP($F60,'PM10 Results'!$A$1648:$F$3110,4,FALSE)="","",VLOOKUP($F60,'PM10 Results'!$A$1648:$F$3110,4,FALSE))</f>
        <v/>
      </c>
      <c r="I60" s="36" t="str">
        <f>IF(VLOOKUP($F60,'PM10 Results'!$A$1648:$F$3110,6,FALSE)="","",VLOOKUP($F60,'PM10 Results'!$A$1648:$F$3110,6,FALSE))</f>
        <v/>
      </c>
      <c r="J60" s="26"/>
      <c r="K60" s="35">
        <f t="shared" si="6"/>
        <v>45862</v>
      </c>
      <c r="L60" s="36" t="str">
        <f>IF(VLOOKUP($K60,'PM10 Results'!$A$1648:$F$3110,2,FALSE)="","",VLOOKUP($K60,'PM10 Results'!$A$1648:$F$3110,2,FALSE))</f>
        <v/>
      </c>
      <c r="M60" s="36" t="str">
        <f>IF(VLOOKUP($K60,'PM10 Results'!$A$1648:$F$3110,4,FALSE)="","",VLOOKUP($K60,'PM10 Results'!$A$1648:$F$3110,4,FALSE))</f>
        <v/>
      </c>
      <c r="N60" s="36" t="str">
        <f>IF(VLOOKUP($K60,'PM10 Results'!$A$1648:$F$3110,6,FALSE)="","",VLOOKUP($K60,'PM10 Results'!$A$1648:$F$3110,6,FALSE))</f>
        <v/>
      </c>
      <c r="P60" s="35">
        <f t="shared" si="7"/>
        <v>45893</v>
      </c>
      <c r="Q60" s="36" t="str">
        <f>IF(VLOOKUP($P60,'PM10 Results'!$A$1648:$F$3110,2,FALSE)="","",VLOOKUP($P60,'PM10 Results'!$A$1648:$F$3110,2,FALSE))</f>
        <v/>
      </c>
      <c r="R60" s="36" t="str">
        <f>IF(VLOOKUP($P60,'PM10 Results'!$A$1648:$F$3110,4,FALSE)="","",VLOOKUP($P60,'PM10 Results'!$A$1648:$F$3110,4,FALSE))</f>
        <v/>
      </c>
      <c r="S60" s="36" t="str">
        <f>IF(VLOOKUP($P60,'PM10 Results'!$A$1648:$F$3110,6,FALSE)="","",VLOOKUP($P60,'PM10 Results'!$A$1648:$F$3110,6,FALSE))</f>
        <v/>
      </c>
    </row>
    <row r="61" spans="1:19" x14ac:dyDescent="0.3">
      <c r="A61" s="35">
        <f t="shared" si="4"/>
        <v>45802</v>
      </c>
      <c r="B61" s="36" t="str">
        <f>IF(VLOOKUP($A61,'PM10 Results'!$A$1648:$F$3110,2,FALSE)="","",VLOOKUP($A61,'PM10 Results'!$A$1648:$F$3110,2,FALSE))</f>
        <v/>
      </c>
      <c r="C61" s="36" t="str">
        <f>IF(VLOOKUP($A61,'PM10 Results'!$A$1648:$F$3110,4,FALSE)="","",VLOOKUP($A61,'PM10 Results'!$A$1648:$F$3110,4,FALSE))</f>
        <v/>
      </c>
      <c r="D61" s="36" t="str">
        <f>IF(VLOOKUP($A61,'PM10 Results'!$A$1648:$F$3110,6,FALSE)="","",VLOOKUP($A61,'PM10 Results'!$A$1648:$F$3110,6,FALSE))</f>
        <v/>
      </c>
      <c r="E61" s="26"/>
      <c r="F61" s="35">
        <f t="shared" si="5"/>
        <v>45833</v>
      </c>
      <c r="G61" s="36" t="str">
        <f>IF(VLOOKUP($F61,'PM10 Results'!$A$1648:$F$3110,2,FALSE)="","",VLOOKUP($F61,'PM10 Results'!$A$1648:$F$3110,2,FALSE))</f>
        <v/>
      </c>
      <c r="H61" s="36" t="str">
        <f>IF(VLOOKUP($F61,'PM10 Results'!$A$1648:$F$3110,4,FALSE)="","",VLOOKUP($F61,'PM10 Results'!$A$1648:$F$3110,4,FALSE))</f>
        <v/>
      </c>
      <c r="I61" s="36" t="str">
        <f>IF(VLOOKUP($F61,'PM10 Results'!$A$1648:$F$3110,6,FALSE)="","",VLOOKUP($F61,'PM10 Results'!$A$1648:$F$3110,6,FALSE))</f>
        <v/>
      </c>
      <c r="J61" s="26"/>
      <c r="K61" s="35">
        <f t="shared" si="6"/>
        <v>45863</v>
      </c>
      <c r="L61" s="36" t="str">
        <f>IF(VLOOKUP($K61,'PM10 Results'!$A$1648:$F$3110,2,FALSE)="","",VLOOKUP($K61,'PM10 Results'!$A$1648:$F$3110,2,FALSE))</f>
        <v/>
      </c>
      <c r="M61" s="36" t="str">
        <f>IF(VLOOKUP($K61,'PM10 Results'!$A$1648:$F$3110,4,FALSE)="","",VLOOKUP($K61,'PM10 Results'!$A$1648:$F$3110,4,FALSE))</f>
        <v/>
      </c>
      <c r="N61" s="36" t="str">
        <f>IF(VLOOKUP($K61,'PM10 Results'!$A$1648:$F$3110,6,FALSE)="","",VLOOKUP($K61,'PM10 Results'!$A$1648:$F$3110,6,FALSE))</f>
        <v/>
      </c>
      <c r="P61" s="35">
        <f t="shared" si="7"/>
        <v>45894</v>
      </c>
      <c r="Q61" s="36" t="str">
        <f>IF(VLOOKUP($P61,'PM10 Results'!$A$1648:$F$3110,2,FALSE)="","",VLOOKUP($P61,'PM10 Results'!$A$1648:$F$3110,2,FALSE))</f>
        <v/>
      </c>
      <c r="R61" s="36" t="str">
        <f>IF(VLOOKUP($P61,'PM10 Results'!$A$1648:$F$3110,4,FALSE)="","",VLOOKUP($P61,'PM10 Results'!$A$1648:$F$3110,4,FALSE))</f>
        <v/>
      </c>
      <c r="S61" s="36" t="str">
        <f>IF(VLOOKUP($P61,'PM10 Results'!$A$1648:$F$3110,6,FALSE)="","",VLOOKUP($P61,'PM10 Results'!$A$1648:$F$3110,6,FALSE))</f>
        <v/>
      </c>
    </row>
    <row r="62" spans="1:19" ht="15" customHeight="1" x14ac:dyDescent="0.3">
      <c r="A62" s="35">
        <f t="shared" si="4"/>
        <v>45803</v>
      </c>
      <c r="B62" s="36" t="str">
        <f>IF(VLOOKUP($A62,'PM10 Results'!$A$1648:$F$3110,2,FALSE)="","",VLOOKUP($A62,'PM10 Results'!$A$1648:$F$3110,2,FALSE))</f>
        <v/>
      </c>
      <c r="C62" s="36" t="str">
        <f>IF(VLOOKUP($A62,'PM10 Results'!$A$1648:$F$3110,4,FALSE)="","",VLOOKUP($A62,'PM10 Results'!$A$1648:$F$3110,4,FALSE))</f>
        <v/>
      </c>
      <c r="D62" s="36" t="str">
        <f>IF(VLOOKUP($A62,'PM10 Results'!$A$1648:$F$3110,6,FALSE)="","",VLOOKUP($A62,'PM10 Results'!$A$1648:$F$3110,6,FALSE))</f>
        <v/>
      </c>
      <c r="E62" s="26"/>
      <c r="F62" s="35">
        <f t="shared" si="5"/>
        <v>45834</v>
      </c>
      <c r="G62" s="36" t="str">
        <f>IF(VLOOKUP($F62,'PM10 Results'!$A$1648:$F$3110,2,FALSE)="","",VLOOKUP($F62,'PM10 Results'!$A$1648:$F$3110,2,FALSE))</f>
        <v/>
      </c>
      <c r="H62" s="36" t="str">
        <f>IF(VLOOKUP($F62,'PM10 Results'!$A$1648:$F$3110,4,FALSE)="","",VLOOKUP($F62,'PM10 Results'!$A$1648:$F$3110,4,FALSE))</f>
        <v/>
      </c>
      <c r="I62" s="36" t="str">
        <f>IF(VLOOKUP($F62,'PM10 Results'!$A$1648:$F$3110,6,FALSE)="","",VLOOKUP($F62,'PM10 Results'!$A$1648:$F$3110,6,FALSE))</f>
        <v/>
      </c>
      <c r="J62" s="26"/>
      <c r="K62" s="35">
        <f t="shared" si="6"/>
        <v>45864</v>
      </c>
      <c r="L62" s="36" t="str">
        <f>IF(VLOOKUP($K62,'PM10 Results'!$A$1648:$F$3110,2,FALSE)="","",VLOOKUP($K62,'PM10 Results'!$A$1648:$F$3110,2,FALSE))</f>
        <v/>
      </c>
      <c r="M62" s="36" t="str">
        <f>IF(VLOOKUP($K62,'PM10 Results'!$A$1648:$F$3110,4,FALSE)="","",VLOOKUP($K62,'PM10 Results'!$A$1648:$F$3110,4,FALSE))</f>
        <v/>
      </c>
      <c r="N62" s="36" t="str">
        <f>IF(VLOOKUP($K62,'PM10 Results'!$A$1648:$F$3110,6,FALSE)="","",VLOOKUP($K62,'PM10 Results'!$A$1648:$F$3110,6,FALSE))</f>
        <v/>
      </c>
      <c r="P62" s="35">
        <f t="shared" si="7"/>
        <v>45895</v>
      </c>
      <c r="Q62" s="36" t="str">
        <f>IF(VLOOKUP($P62,'PM10 Results'!$A$1648:$F$3110,2,FALSE)="","",VLOOKUP($P62,'PM10 Results'!$A$1648:$F$3110,2,FALSE))</f>
        <v/>
      </c>
      <c r="R62" s="36" t="str">
        <f>IF(VLOOKUP($P62,'PM10 Results'!$A$1648:$F$3110,4,FALSE)="","",VLOOKUP($P62,'PM10 Results'!$A$1648:$F$3110,4,FALSE))</f>
        <v/>
      </c>
      <c r="S62" s="36" t="str">
        <f>IF(VLOOKUP($P62,'PM10 Results'!$A$1648:$F$3110,6,FALSE)="","",VLOOKUP($P62,'PM10 Results'!$A$1648:$F$3110,6,FALSE))</f>
        <v/>
      </c>
    </row>
    <row r="63" spans="1:19" x14ac:dyDescent="0.3">
      <c r="A63" s="35">
        <f t="shared" si="4"/>
        <v>45804</v>
      </c>
      <c r="B63" s="36" t="str">
        <f>IF(VLOOKUP($A63,'PM10 Results'!$A$1648:$F$3110,2,FALSE)="","",VLOOKUP($A63,'PM10 Results'!$A$1648:$F$3110,2,FALSE))</f>
        <v/>
      </c>
      <c r="C63" s="36" t="str">
        <f>IF(VLOOKUP($A63,'PM10 Results'!$A$1648:$F$3110,4,FALSE)="","",VLOOKUP($A63,'PM10 Results'!$A$1648:$F$3110,4,FALSE))</f>
        <v/>
      </c>
      <c r="D63" s="36" t="str">
        <f>IF(VLOOKUP($A63,'PM10 Results'!$A$1648:$F$3110,6,FALSE)="","",VLOOKUP($A63,'PM10 Results'!$A$1648:$F$3110,6,FALSE))</f>
        <v/>
      </c>
      <c r="E63" s="26"/>
      <c r="F63" s="35">
        <f t="shared" si="5"/>
        <v>45835</v>
      </c>
      <c r="G63" s="36" t="str">
        <f>IF(VLOOKUP($F63,'PM10 Results'!$A$1648:$F$3110,2,FALSE)="","",VLOOKUP($F63,'PM10 Results'!$A$1648:$F$3110,2,FALSE))</f>
        <v/>
      </c>
      <c r="H63" s="36" t="str">
        <f>IF(VLOOKUP($F63,'PM10 Results'!$A$1648:$F$3110,4,FALSE)="","",VLOOKUP($F63,'PM10 Results'!$A$1648:$F$3110,4,FALSE))</f>
        <v/>
      </c>
      <c r="I63" s="36" t="str">
        <f>IF(VLOOKUP($F63,'PM10 Results'!$A$1648:$F$3110,6,FALSE)="","",VLOOKUP($F63,'PM10 Results'!$A$1648:$F$3110,6,FALSE))</f>
        <v/>
      </c>
      <c r="J63" s="26"/>
      <c r="K63" s="35">
        <f t="shared" si="6"/>
        <v>45865</v>
      </c>
      <c r="L63" s="36" t="str">
        <f>IF(VLOOKUP($K63,'PM10 Results'!$A$1648:$F$3110,2,FALSE)="","",VLOOKUP($K63,'PM10 Results'!$A$1648:$F$3110,2,FALSE))</f>
        <v/>
      </c>
      <c r="M63" s="36" t="str">
        <f>IF(VLOOKUP($K63,'PM10 Results'!$A$1648:$F$3110,4,FALSE)="","",VLOOKUP($K63,'PM10 Results'!$A$1648:$F$3110,4,FALSE))</f>
        <v/>
      </c>
      <c r="N63" s="36" t="str">
        <f>IF(VLOOKUP($K63,'PM10 Results'!$A$1648:$F$3110,6,FALSE)="","",VLOOKUP($K63,'PM10 Results'!$A$1648:$F$3110,6,FALSE))</f>
        <v/>
      </c>
      <c r="P63" s="35">
        <f t="shared" si="7"/>
        <v>45896</v>
      </c>
      <c r="Q63" s="36" t="str">
        <f>IF(VLOOKUP($P63,'PM10 Results'!$A$1648:$F$3110,2,FALSE)="","",VLOOKUP($P63,'PM10 Results'!$A$1648:$F$3110,2,FALSE))</f>
        <v/>
      </c>
      <c r="R63" s="36" t="str">
        <f>IF(VLOOKUP($P63,'PM10 Results'!$A$1648:$F$3110,4,FALSE)="","",VLOOKUP($P63,'PM10 Results'!$A$1648:$F$3110,4,FALSE))</f>
        <v/>
      </c>
      <c r="S63" s="36" t="str">
        <f>IF(VLOOKUP($P63,'PM10 Results'!$A$1648:$F$3110,6,FALSE)="","",VLOOKUP($P63,'PM10 Results'!$A$1648:$F$3110,6,FALSE))</f>
        <v/>
      </c>
    </row>
    <row r="64" spans="1:19" x14ac:dyDescent="0.3">
      <c r="A64" s="35">
        <f t="shared" si="4"/>
        <v>45805</v>
      </c>
      <c r="B64" s="36" t="str">
        <f>IF(VLOOKUP($A64,'PM10 Results'!$A$1648:$F$3110,2,FALSE)="","",VLOOKUP($A64,'PM10 Results'!$A$1648:$F$3110,2,FALSE))</f>
        <v/>
      </c>
      <c r="C64" s="36" t="str">
        <f>IF(VLOOKUP($A64,'PM10 Results'!$A$1648:$F$3110,4,FALSE)="","",VLOOKUP($A64,'PM10 Results'!$A$1648:$F$3110,4,FALSE))</f>
        <v/>
      </c>
      <c r="D64" s="36" t="str">
        <f>IF(VLOOKUP($A64,'PM10 Results'!$A$1648:$F$3110,6,FALSE)="","",VLOOKUP($A64,'PM10 Results'!$A$1648:$F$3110,6,FALSE))</f>
        <v/>
      </c>
      <c r="E64" s="26"/>
      <c r="F64" s="35">
        <f t="shared" si="5"/>
        <v>45836</v>
      </c>
      <c r="G64" s="36" t="str">
        <f>IF(VLOOKUP($F64,'PM10 Results'!$A$1648:$F$3110,2,FALSE)="","",VLOOKUP($F64,'PM10 Results'!$A$1648:$F$3110,2,FALSE))</f>
        <v/>
      </c>
      <c r="H64" s="36" t="str">
        <f>IF(VLOOKUP($F64,'PM10 Results'!$A$1648:$F$3110,4,FALSE)="","",VLOOKUP($F64,'PM10 Results'!$A$1648:$F$3110,4,FALSE))</f>
        <v/>
      </c>
      <c r="I64" s="36" t="str">
        <f>IF(VLOOKUP($F64,'PM10 Results'!$A$1648:$F$3110,6,FALSE)="","",VLOOKUP($F64,'PM10 Results'!$A$1648:$F$3110,6,FALSE))</f>
        <v/>
      </c>
      <c r="J64" s="26"/>
      <c r="K64" s="35">
        <f t="shared" si="6"/>
        <v>45866</v>
      </c>
      <c r="L64" s="36" t="str">
        <f>IF(VLOOKUP($K64,'PM10 Results'!$A$1648:$F$3110,2,FALSE)="","",VLOOKUP($K64,'PM10 Results'!$A$1648:$F$3110,2,FALSE))</f>
        <v/>
      </c>
      <c r="M64" s="36" t="str">
        <f>IF(VLOOKUP($K64,'PM10 Results'!$A$1648:$F$3110,4,FALSE)="","",VLOOKUP($K64,'PM10 Results'!$A$1648:$F$3110,4,FALSE))</f>
        <v/>
      </c>
      <c r="N64" s="36" t="str">
        <f>IF(VLOOKUP($K64,'PM10 Results'!$A$1648:$F$3110,6,FALSE)="","",VLOOKUP($K64,'PM10 Results'!$A$1648:$F$3110,6,FALSE))</f>
        <v/>
      </c>
      <c r="P64" s="35">
        <f t="shared" si="7"/>
        <v>45897</v>
      </c>
      <c r="Q64" s="36" t="str">
        <f>IF(VLOOKUP($P64,'PM10 Results'!$A$1648:$F$3110,2,FALSE)="","",VLOOKUP($P64,'PM10 Results'!$A$1648:$F$3110,2,FALSE))</f>
        <v/>
      </c>
      <c r="R64" s="36" t="str">
        <f>IF(VLOOKUP($P64,'PM10 Results'!$A$1648:$F$3110,4,FALSE)="","",VLOOKUP($P64,'PM10 Results'!$A$1648:$F$3110,4,FALSE))</f>
        <v/>
      </c>
      <c r="S64" s="36" t="str">
        <f>IF(VLOOKUP($P64,'PM10 Results'!$A$1648:$F$3110,6,FALSE)="","",VLOOKUP($P64,'PM10 Results'!$A$1648:$F$3110,6,FALSE))</f>
        <v/>
      </c>
    </row>
    <row r="65" spans="1:19" x14ac:dyDescent="0.3">
      <c r="A65" s="35">
        <f t="shared" si="4"/>
        <v>45806</v>
      </c>
      <c r="B65" s="36" t="str">
        <f>IF(VLOOKUP($A65,'PM10 Results'!$A$1648:$F$3110,2,FALSE)="","",VLOOKUP($A65,'PM10 Results'!$A$1648:$F$3110,2,FALSE))</f>
        <v/>
      </c>
      <c r="C65" s="36" t="str">
        <f>IF(VLOOKUP($A65,'PM10 Results'!$A$1648:$F$3110,4,FALSE)="","",VLOOKUP($A65,'PM10 Results'!$A$1648:$F$3110,4,FALSE))</f>
        <v/>
      </c>
      <c r="D65" s="36" t="str">
        <f>IF(VLOOKUP($A65,'PM10 Results'!$A$1648:$F$3110,6,FALSE)="","",VLOOKUP($A65,'PM10 Results'!$A$1648:$F$3110,6,FALSE))</f>
        <v/>
      </c>
      <c r="E65" s="26"/>
      <c r="F65" s="35">
        <f t="shared" si="5"/>
        <v>45837</v>
      </c>
      <c r="G65" s="36" t="str">
        <f>IF(VLOOKUP($F65,'PM10 Results'!$A$1648:$F$3110,2,FALSE)="","",VLOOKUP($F65,'PM10 Results'!$A$1648:$F$3110,2,FALSE))</f>
        <v/>
      </c>
      <c r="H65" s="36" t="str">
        <f>IF(VLOOKUP($F65,'PM10 Results'!$A$1648:$F$3110,4,FALSE)="","",VLOOKUP($F65,'PM10 Results'!$A$1648:$F$3110,4,FALSE))</f>
        <v/>
      </c>
      <c r="I65" s="36" t="str">
        <f>IF(VLOOKUP($F65,'PM10 Results'!$A$1648:$F$3110,6,FALSE)="","",VLOOKUP($F65,'PM10 Results'!$A$1648:$F$3110,6,FALSE))</f>
        <v/>
      </c>
      <c r="J65" s="26"/>
      <c r="K65" s="35">
        <f t="shared" si="6"/>
        <v>45867</v>
      </c>
      <c r="L65" s="36" t="str">
        <f>IF(VLOOKUP($K65,'PM10 Results'!$A$1648:$F$3110,2,FALSE)="","",VLOOKUP($K65,'PM10 Results'!$A$1648:$F$3110,2,FALSE))</f>
        <v/>
      </c>
      <c r="M65" s="36" t="str">
        <f>IF(VLOOKUP($K65,'PM10 Results'!$A$1648:$F$3110,4,FALSE)="","",VLOOKUP($K65,'PM10 Results'!$A$1648:$F$3110,4,FALSE))</f>
        <v/>
      </c>
      <c r="N65" s="36" t="str">
        <f>IF(VLOOKUP($K65,'PM10 Results'!$A$1648:$F$3110,6,FALSE)="","",VLOOKUP($K65,'PM10 Results'!$A$1648:$F$3110,6,FALSE))</f>
        <v/>
      </c>
      <c r="P65" s="35">
        <f t="shared" si="7"/>
        <v>45898</v>
      </c>
      <c r="Q65" s="36" t="str">
        <f>IF(VLOOKUP($P65,'PM10 Results'!$A$1648:$F$3110,2,FALSE)="","",VLOOKUP($P65,'PM10 Results'!$A$1648:$F$3110,2,FALSE))</f>
        <v/>
      </c>
      <c r="R65" s="36" t="str">
        <f>IF(VLOOKUP($P65,'PM10 Results'!$A$1648:$F$3110,4,FALSE)="","",VLOOKUP($P65,'PM10 Results'!$A$1648:$F$3110,4,FALSE))</f>
        <v/>
      </c>
      <c r="S65" s="36" t="str">
        <f>IF(VLOOKUP($P65,'PM10 Results'!$A$1648:$F$3110,6,FALSE)="","",VLOOKUP($P65,'PM10 Results'!$A$1648:$F$3110,6,FALSE))</f>
        <v/>
      </c>
    </row>
    <row r="66" spans="1:19" x14ac:dyDescent="0.3">
      <c r="A66" s="35">
        <f t="shared" si="4"/>
        <v>45807</v>
      </c>
      <c r="B66" s="36" t="str">
        <f>IF(VLOOKUP($A66,'PM10 Results'!$A$1648:$F$3110,2,FALSE)="","",VLOOKUP($A66,'PM10 Results'!$A$1648:$F$3110,2,FALSE))</f>
        <v/>
      </c>
      <c r="C66" s="36" t="str">
        <f>IF(VLOOKUP($A66,'PM10 Results'!$A$1648:$F$3110,4,FALSE)="","",VLOOKUP($A66,'PM10 Results'!$A$1648:$F$3110,4,FALSE))</f>
        <v/>
      </c>
      <c r="D66" s="36" t="str">
        <f>IF(VLOOKUP($A66,'PM10 Results'!$A$1648:$F$3110,6,FALSE)="","",VLOOKUP($A66,'PM10 Results'!$A$1648:$F$3110,6,FALSE))</f>
        <v/>
      </c>
      <c r="E66" s="26"/>
      <c r="F66" s="35">
        <f t="shared" si="5"/>
        <v>45838</v>
      </c>
      <c r="G66" s="36" t="str">
        <f>IF(VLOOKUP($F66,'PM10 Results'!$A$1648:$F$3110,2,FALSE)="","",VLOOKUP($F66,'PM10 Results'!$A$1648:$F$3110,2,FALSE))</f>
        <v/>
      </c>
      <c r="H66" s="36" t="str">
        <f>IF(VLOOKUP($F66,'PM10 Results'!$A$1648:$F$3110,4,FALSE)="","",VLOOKUP($F66,'PM10 Results'!$A$1648:$F$3110,4,FALSE))</f>
        <v/>
      </c>
      <c r="I66" s="36" t="str">
        <f>IF(VLOOKUP($F66,'PM10 Results'!$A$1648:$F$3110,6,FALSE)="","",VLOOKUP($F66,'PM10 Results'!$A$1648:$F$3110,6,FALSE))</f>
        <v/>
      </c>
      <c r="J66" s="26"/>
      <c r="K66" s="35">
        <f t="shared" si="6"/>
        <v>45868</v>
      </c>
      <c r="L66" s="36" t="str">
        <f>IF(VLOOKUP($K66,'PM10 Results'!$A$1648:$F$3110,2,FALSE)="","",VLOOKUP($K66,'PM10 Results'!$A$1648:$F$3110,2,FALSE))</f>
        <v/>
      </c>
      <c r="M66" s="36" t="str">
        <f>IF(VLOOKUP($K66,'PM10 Results'!$A$1648:$F$3110,4,FALSE)="","",VLOOKUP($K66,'PM10 Results'!$A$1648:$F$3110,4,FALSE))</f>
        <v/>
      </c>
      <c r="N66" s="36" t="str">
        <f>IF(VLOOKUP($K66,'PM10 Results'!$A$1648:$F$3110,6,FALSE)="","",VLOOKUP($K66,'PM10 Results'!$A$1648:$F$3110,6,FALSE))</f>
        <v/>
      </c>
      <c r="P66" s="35">
        <f t="shared" si="7"/>
        <v>45899</v>
      </c>
      <c r="Q66" s="36" t="str">
        <f>IF(VLOOKUP($P66,'PM10 Results'!$A$1648:$F$3110,2,FALSE)="","",VLOOKUP($P66,'PM10 Results'!$A$1648:$F$3110,2,FALSE))</f>
        <v/>
      </c>
      <c r="R66" s="36" t="str">
        <f>IF(VLOOKUP($P66,'PM10 Results'!$A$1648:$F$3110,4,FALSE)="","",VLOOKUP($P66,'PM10 Results'!$A$1648:$F$3110,4,FALSE))</f>
        <v/>
      </c>
      <c r="S66" s="36" t="str">
        <f>IF(VLOOKUP($P66,'PM10 Results'!$A$1648:$F$3110,6,FALSE)="","",VLOOKUP($P66,'PM10 Results'!$A$1648:$F$3110,6,FALSE))</f>
        <v/>
      </c>
    </row>
    <row r="67" spans="1:19" x14ac:dyDescent="0.3">
      <c r="A67" s="35">
        <f t="shared" si="4"/>
        <v>45808</v>
      </c>
      <c r="B67" s="36" t="str">
        <f>IF(VLOOKUP($A67,'PM10 Results'!$A$1648:$F$3110,2,FALSE)="","",VLOOKUP($A67,'PM10 Results'!$A$1648:$F$3110,2,FALSE))</f>
        <v/>
      </c>
      <c r="C67" s="36" t="str">
        <f>IF(VLOOKUP($A67,'PM10 Results'!$A$1648:$F$3110,4,FALSE)="","",VLOOKUP($A67,'PM10 Results'!$A$1648:$F$3110,4,FALSE))</f>
        <v/>
      </c>
      <c r="D67" s="36" t="str">
        <f>IF(VLOOKUP($A67,'PM10 Results'!$A$1648:$F$3110,6,FALSE)="","",VLOOKUP($A67,'PM10 Results'!$A$1648:$F$3110,6,FALSE))</f>
        <v/>
      </c>
      <c r="E67" s="26"/>
      <c r="F67" s="26"/>
      <c r="G67" s="26"/>
      <c r="H67" s="26"/>
      <c r="I67" s="26"/>
      <c r="J67" s="26"/>
      <c r="K67" s="35">
        <f t="shared" si="6"/>
        <v>45869</v>
      </c>
      <c r="L67" s="36" t="str">
        <f>IF(VLOOKUP($K67,'PM10 Results'!$A$1648:$F$3110,2,FALSE)="","",VLOOKUP($K67,'PM10 Results'!$A$1648:$F$3110,2,FALSE))</f>
        <v/>
      </c>
      <c r="M67" s="36" t="str">
        <f>IF(VLOOKUP($K67,'PM10 Results'!$A$1648:$F$3110,4,FALSE)="","",VLOOKUP($K67,'PM10 Results'!$A$1648:$F$3110,4,FALSE))</f>
        <v/>
      </c>
      <c r="N67" s="36" t="str">
        <f>IF(VLOOKUP($K67,'PM10 Results'!$A$1648:$F$3110,6,FALSE)="","",VLOOKUP($K67,'PM10 Results'!$A$1648:$F$3110,6,FALSE))</f>
        <v/>
      </c>
      <c r="P67" s="35">
        <f t="shared" si="7"/>
        <v>45900</v>
      </c>
      <c r="Q67" s="36" t="str">
        <f>IF(VLOOKUP($P67,'PM10 Results'!$A$1648:$F$3110,2,FALSE)="","",VLOOKUP($P67,'PM10 Results'!$A$1648:$F$3110,2,FALSE))</f>
        <v/>
      </c>
      <c r="R67" s="36" t="str">
        <f>IF(VLOOKUP($P67,'PM10 Results'!$A$1648:$F$3110,4,FALSE)="","",VLOOKUP($P67,'PM10 Results'!$A$1648:$F$3110,4,FALSE))</f>
        <v/>
      </c>
      <c r="S67" s="36" t="str">
        <f>IF(VLOOKUP($P67,'PM10 Results'!$A$1648:$F$3110,6,FALSE)="","",VLOOKUP($P67,'PM10 Results'!$A$1648:$F$3110,6,FALSE))</f>
        <v/>
      </c>
    </row>
    <row r="68" spans="1:19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40"/>
      <c r="R68" s="26"/>
      <c r="S68" s="26"/>
    </row>
    <row r="69" spans="1:19" ht="21" x14ac:dyDescent="0.4">
      <c r="A69" s="128">
        <f>DATE(YEAR(A35),MONTH(A35)+4,DAY(A35))</f>
        <v>45901</v>
      </c>
      <c r="B69" s="129"/>
      <c r="C69" s="129"/>
      <c r="D69" s="130"/>
      <c r="E69" s="26"/>
      <c r="F69" s="128">
        <f>DATE(YEAR(F35),MONTH(F35)+4,DAY(F35))</f>
        <v>45931</v>
      </c>
      <c r="G69" s="129"/>
      <c r="H69" s="129"/>
      <c r="I69" s="130"/>
      <c r="J69" s="26"/>
      <c r="K69" s="128">
        <f>DATE(YEAR(K35),MONTH(K35)+4,DAY(K35))</f>
        <v>45962</v>
      </c>
      <c r="L69" s="129"/>
      <c r="M69" s="129"/>
      <c r="N69" s="130"/>
      <c r="P69" s="128">
        <f>DATE(YEAR(P35),MONTH(P35)+4,DAY(P35))</f>
        <v>45992</v>
      </c>
      <c r="Q69" s="129"/>
      <c r="R69" s="129"/>
      <c r="S69" s="130"/>
    </row>
    <row r="70" spans="1:19" ht="31.2" x14ac:dyDescent="0.3">
      <c r="A70" s="52" t="s">
        <v>13</v>
      </c>
      <c r="B70" s="53" t="s">
        <v>26</v>
      </c>
      <c r="C70" s="53" t="s">
        <v>27</v>
      </c>
      <c r="D70" s="53" t="s">
        <v>30</v>
      </c>
      <c r="E70" s="54"/>
      <c r="F70" s="52" t="s">
        <v>13</v>
      </c>
      <c r="G70" s="53" t="s">
        <v>26</v>
      </c>
      <c r="H70" s="53" t="s">
        <v>27</v>
      </c>
      <c r="I70" s="53" t="s">
        <v>30</v>
      </c>
      <c r="J70" s="54"/>
      <c r="K70" s="52" t="s">
        <v>13</v>
      </c>
      <c r="L70" s="53" t="s">
        <v>26</v>
      </c>
      <c r="M70" s="53" t="s">
        <v>27</v>
      </c>
      <c r="N70" s="53" t="s">
        <v>30</v>
      </c>
      <c r="O70" s="55"/>
      <c r="P70" s="52" t="s">
        <v>13</v>
      </c>
      <c r="Q70" s="53" t="s">
        <v>26</v>
      </c>
      <c r="R70" s="53" t="s">
        <v>27</v>
      </c>
      <c r="S70" s="53" t="s">
        <v>30</v>
      </c>
    </row>
    <row r="71" spans="1:19" x14ac:dyDescent="0.3">
      <c r="A71" s="35">
        <f>A69</f>
        <v>45901</v>
      </c>
      <c r="B71" s="36" t="str">
        <f>IF(VLOOKUP($A71,'PM10 Results'!$A$1648:$F$3110,2,FALSE)="","",VLOOKUP($A71,'PM10 Results'!$A$1648:$F$3110,2,FALSE))</f>
        <v/>
      </c>
      <c r="C71" s="36" t="str">
        <f>IF(VLOOKUP($A71,'PM10 Results'!$A$1648:$F$3110,4,FALSE)="","",VLOOKUP($A71,'PM10 Results'!$A$1648:$F$3110,4,FALSE))</f>
        <v/>
      </c>
      <c r="D71" s="36" t="str">
        <f>IF(VLOOKUP($A71,'PM10 Results'!$A$1648:$F$3110,6,FALSE)="","",VLOOKUP($A71,'PM10 Results'!$A$1648:$F$3110,6,FALSE))</f>
        <v/>
      </c>
      <c r="E71" s="26"/>
      <c r="F71" s="35">
        <f>F69</f>
        <v>45931</v>
      </c>
      <c r="G71" s="36" t="str">
        <f>IF(VLOOKUP($F71,'PM10 Results'!$A$1648:$F$3110,2,FALSE)="","",VLOOKUP($F71,'PM10 Results'!$A$1648:$F$3110,2,FALSE))</f>
        <v/>
      </c>
      <c r="H71" s="36" t="str">
        <f>IF(VLOOKUP($F71,'PM10 Results'!$A$1648:$F$3110,4,FALSE)="","",VLOOKUP($F71,'PM10 Results'!$A$1648:$F$3110,4,FALSE))</f>
        <v/>
      </c>
      <c r="I71" s="36" t="str">
        <f>IF(VLOOKUP($F71,'PM10 Results'!$A$1648:$F$3110,6,FALSE)="","",VLOOKUP($F71,'PM10 Results'!$A$1648:$F$3110,6,FALSE))</f>
        <v/>
      </c>
      <c r="J71" s="26"/>
      <c r="K71" s="35">
        <f>K69</f>
        <v>45962</v>
      </c>
      <c r="L71" s="36" t="str">
        <f>IF(VLOOKUP($K71,'PM10 Results'!$A$1648:$F$3110,2,FALSE)="","",VLOOKUP($K71,'PM10 Results'!$A$1648:$F$3110,2,FALSE))</f>
        <v/>
      </c>
      <c r="M71" s="36" t="str">
        <f>IF(VLOOKUP($K71,'PM10 Results'!$A$1648:$F$3110,4,FALSE)="","",VLOOKUP($K71,'PM10 Results'!$A$1648:$F$3110,4,FALSE))</f>
        <v/>
      </c>
      <c r="N71" s="36" t="str">
        <f>IF(VLOOKUP($K71,'PM10 Results'!$A$1648:$F$3110,6,FALSE)="","",VLOOKUP($K71,'PM10 Results'!$A$1648:$F$3110,6,FALSE))</f>
        <v/>
      </c>
      <c r="P71" s="35">
        <f>P69</f>
        <v>45992</v>
      </c>
      <c r="Q71" s="36" t="str">
        <f>IF(VLOOKUP($P71,'PM10 Results'!$A$1648:$F$3110,2,FALSE)="","",VLOOKUP($P71,'PM10 Results'!$A$1648:$F$3110,2,FALSE))</f>
        <v/>
      </c>
      <c r="R71" s="36" t="str">
        <f>IF(VLOOKUP($P71,'PM10 Results'!$A$1648:$F$3110,4,FALSE)="","",VLOOKUP($P71,'PM10 Results'!$A$1648:$F$3110,4,FALSE))</f>
        <v/>
      </c>
      <c r="S71" s="36" t="str">
        <f>IF(VLOOKUP($P71,'PM10 Results'!$A$1648:$F$3110,6,FALSE)="","",VLOOKUP($P71,'PM10 Results'!$A$1648:$F$3110,6,FALSE))</f>
        <v/>
      </c>
    </row>
    <row r="72" spans="1:19" x14ac:dyDescent="0.3">
      <c r="A72" s="35">
        <f>A71+1</f>
        <v>45902</v>
      </c>
      <c r="B72" s="36" t="str">
        <f>IF(VLOOKUP($A72,'PM10 Results'!$A$1648:$F$3110,2,FALSE)="","",VLOOKUP($A72,'PM10 Results'!$A$1648:$F$3110,2,FALSE))</f>
        <v/>
      </c>
      <c r="C72" s="36" t="str">
        <f>IF(VLOOKUP($A72,'PM10 Results'!$A$1648:$F$3110,4,FALSE)="","",VLOOKUP($A72,'PM10 Results'!$A$1648:$F$3110,4,FALSE))</f>
        <v/>
      </c>
      <c r="D72" s="36" t="str">
        <f>IF(VLOOKUP($A72,'PM10 Results'!$A$1648:$F$3110,6,FALSE)="","",VLOOKUP($A72,'PM10 Results'!$A$1648:$F$3110,6,FALSE))</f>
        <v/>
      </c>
      <c r="E72" s="26"/>
      <c r="F72" s="35">
        <f>F71+1</f>
        <v>45932</v>
      </c>
      <c r="G72" s="36" t="str">
        <f>IF(VLOOKUP($F72,'PM10 Results'!$A$1648:$F$3110,2,FALSE)="","",VLOOKUP($F72,'PM10 Results'!$A$1648:$F$3110,2,FALSE))</f>
        <v/>
      </c>
      <c r="H72" s="36" t="str">
        <f>IF(VLOOKUP($F72,'PM10 Results'!$A$1648:$F$3110,4,FALSE)="","",VLOOKUP($F72,'PM10 Results'!$A$1648:$F$3110,4,FALSE))</f>
        <v/>
      </c>
      <c r="I72" s="36" t="str">
        <f>IF(VLOOKUP($F72,'PM10 Results'!$A$1648:$F$3110,6,FALSE)="","",VLOOKUP($F72,'PM10 Results'!$A$1648:$F$3110,6,FALSE))</f>
        <v/>
      </c>
      <c r="J72" s="26"/>
      <c r="K72" s="35">
        <f>K71+1</f>
        <v>45963</v>
      </c>
      <c r="L72" s="36" t="str">
        <f>IF(VLOOKUP($K72,'PM10 Results'!$A$1648:$F$3110,2,FALSE)="","",VLOOKUP($K72,'PM10 Results'!$A$1648:$F$3110,2,FALSE))</f>
        <v/>
      </c>
      <c r="M72" s="36" t="str">
        <f>IF(VLOOKUP($K72,'PM10 Results'!$A$1648:$F$3110,4,FALSE)="","",VLOOKUP($K72,'PM10 Results'!$A$1648:$F$3110,4,FALSE))</f>
        <v/>
      </c>
      <c r="N72" s="36" t="str">
        <f>IF(VLOOKUP($K72,'PM10 Results'!$A$1648:$F$3110,6,FALSE)="","",VLOOKUP($K72,'PM10 Results'!$A$1648:$F$3110,6,FALSE))</f>
        <v/>
      </c>
      <c r="P72" s="35">
        <f>P71+1</f>
        <v>45993</v>
      </c>
      <c r="Q72" s="36" t="str">
        <f>IF(VLOOKUP($P72,'PM10 Results'!$A$1648:$F$3110,2,FALSE)="","",VLOOKUP($P72,'PM10 Results'!$A$1648:$F$3110,2,FALSE))</f>
        <v/>
      </c>
      <c r="R72" s="36" t="str">
        <f>IF(VLOOKUP($P72,'PM10 Results'!$A$1648:$F$3110,4,FALSE)="","",VLOOKUP($P72,'PM10 Results'!$A$1648:$F$3110,4,FALSE))</f>
        <v/>
      </c>
      <c r="S72" s="36" t="str">
        <f>IF(VLOOKUP($P72,'PM10 Results'!$A$1648:$F$3110,6,FALSE)="","",VLOOKUP($P72,'PM10 Results'!$A$1648:$F$3110,6,FALSE))</f>
        <v/>
      </c>
    </row>
    <row r="73" spans="1:19" x14ac:dyDescent="0.3">
      <c r="A73" s="35">
        <f t="shared" ref="A73:A100" si="8">A72+1</f>
        <v>45903</v>
      </c>
      <c r="B73" s="36" t="str">
        <f>IF(VLOOKUP($A73,'PM10 Results'!$A$1648:$F$3110,2,FALSE)="","",VLOOKUP($A73,'PM10 Results'!$A$1648:$F$3110,2,FALSE))</f>
        <v/>
      </c>
      <c r="C73" s="36" t="str">
        <f>IF(VLOOKUP($A73,'PM10 Results'!$A$1648:$F$3110,4,FALSE)="","",VLOOKUP($A73,'PM10 Results'!$A$1648:$F$3110,4,FALSE))</f>
        <v/>
      </c>
      <c r="D73" s="36" t="str">
        <f>IF(VLOOKUP($A73,'PM10 Results'!$A$1648:$F$3110,6,FALSE)="","",VLOOKUP($A73,'PM10 Results'!$A$1648:$F$3110,6,FALSE))</f>
        <v/>
      </c>
      <c r="E73" s="26"/>
      <c r="F73" s="35">
        <f t="shared" ref="F73:F101" si="9">F72+1</f>
        <v>45933</v>
      </c>
      <c r="G73" s="36" t="str">
        <f>IF(VLOOKUP($F73,'PM10 Results'!$A$1648:$F$3110,2,FALSE)="","",VLOOKUP($F73,'PM10 Results'!$A$1648:$F$3110,2,FALSE))</f>
        <v/>
      </c>
      <c r="H73" s="36" t="str">
        <f>IF(VLOOKUP($F73,'PM10 Results'!$A$1648:$F$3110,4,FALSE)="","",VLOOKUP($F73,'PM10 Results'!$A$1648:$F$3110,4,FALSE))</f>
        <v/>
      </c>
      <c r="I73" s="36" t="str">
        <f>IF(VLOOKUP($F73,'PM10 Results'!$A$1648:$F$3110,6,FALSE)="","",VLOOKUP($F73,'PM10 Results'!$A$1648:$F$3110,6,FALSE))</f>
        <v/>
      </c>
      <c r="J73" s="26"/>
      <c r="K73" s="35">
        <f t="shared" ref="K73:K100" si="10">K72+1</f>
        <v>45964</v>
      </c>
      <c r="L73" s="36" t="str">
        <f>IF(VLOOKUP($K73,'PM10 Results'!$A$1648:$F$3110,2,FALSE)="","",VLOOKUP($K73,'PM10 Results'!$A$1648:$F$3110,2,FALSE))</f>
        <v/>
      </c>
      <c r="M73" s="36" t="str">
        <f>IF(VLOOKUP($K73,'PM10 Results'!$A$1648:$F$3110,4,FALSE)="","",VLOOKUP($K73,'PM10 Results'!$A$1648:$F$3110,4,FALSE))</f>
        <v/>
      </c>
      <c r="N73" s="36" t="str">
        <f>IF(VLOOKUP($K73,'PM10 Results'!$A$1648:$F$3110,6,FALSE)="","",VLOOKUP($K73,'PM10 Results'!$A$1648:$F$3110,6,FALSE))</f>
        <v/>
      </c>
      <c r="P73" s="35">
        <f t="shared" ref="P73:P101" si="11">P72+1</f>
        <v>45994</v>
      </c>
      <c r="Q73" s="36" t="str">
        <f>IF(VLOOKUP($P73,'PM10 Results'!$A$1648:$F$3110,2,FALSE)="","",VLOOKUP($P73,'PM10 Results'!$A$1648:$F$3110,2,FALSE))</f>
        <v/>
      </c>
      <c r="R73" s="36" t="str">
        <f>IF(VLOOKUP($P73,'PM10 Results'!$A$1648:$F$3110,4,FALSE)="","",VLOOKUP($P73,'PM10 Results'!$A$1648:$F$3110,4,FALSE))</f>
        <v/>
      </c>
      <c r="S73" s="36" t="str">
        <f>IF(VLOOKUP($P73,'PM10 Results'!$A$1648:$F$3110,6,FALSE)="","",VLOOKUP($P73,'PM10 Results'!$A$1648:$F$3110,6,FALSE))</f>
        <v/>
      </c>
    </row>
    <row r="74" spans="1:19" x14ac:dyDescent="0.3">
      <c r="A74" s="35">
        <f t="shared" si="8"/>
        <v>45904</v>
      </c>
      <c r="B74" s="36" t="str">
        <f>IF(VLOOKUP($A74,'PM10 Results'!$A$1648:$F$3110,2,FALSE)="","",VLOOKUP($A74,'PM10 Results'!$A$1648:$F$3110,2,FALSE))</f>
        <v/>
      </c>
      <c r="C74" s="36" t="str">
        <f>IF(VLOOKUP($A74,'PM10 Results'!$A$1648:$F$3110,4,FALSE)="","",VLOOKUP($A74,'PM10 Results'!$A$1648:$F$3110,4,FALSE))</f>
        <v/>
      </c>
      <c r="D74" s="36" t="str">
        <f>IF(VLOOKUP($A74,'PM10 Results'!$A$1648:$F$3110,6,FALSE)="","",VLOOKUP($A74,'PM10 Results'!$A$1648:$F$3110,6,FALSE))</f>
        <v/>
      </c>
      <c r="E74" s="26"/>
      <c r="F74" s="35">
        <f t="shared" si="9"/>
        <v>45934</v>
      </c>
      <c r="G74" s="36" t="str">
        <f>IF(VLOOKUP($F74,'PM10 Results'!$A$1648:$F$3110,2,FALSE)="","",VLOOKUP($F74,'PM10 Results'!$A$1648:$F$3110,2,FALSE))</f>
        <v/>
      </c>
      <c r="H74" s="36" t="str">
        <f>IF(VLOOKUP($F74,'PM10 Results'!$A$1648:$F$3110,4,FALSE)="","",VLOOKUP($F74,'PM10 Results'!$A$1648:$F$3110,4,FALSE))</f>
        <v/>
      </c>
      <c r="I74" s="36" t="str">
        <f>IF(VLOOKUP($F74,'PM10 Results'!$A$1648:$F$3110,6,FALSE)="","",VLOOKUP($F74,'PM10 Results'!$A$1648:$F$3110,6,FALSE))</f>
        <v/>
      </c>
      <c r="J74" s="26"/>
      <c r="K74" s="35">
        <f t="shared" si="10"/>
        <v>45965</v>
      </c>
      <c r="L74" s="36" t="str">
        <f>IF(VLOOKUP($K74,'PM10 Results'!$A$1648:$F$3110,2,FALSE)="","",VLOOKUP($K74,'PM10 Results'!$A$1648:$F$3110,2,FALSE))</f>
        <v/>
      </c>
      <c r="M74" s="36" t="str">
        <f>IF(VLOOKUP($K74,'PM10 Results'!$A$1648:$F$3110,4,FALSE)="","",VLOOKUP($K74,'PM10 Results'!$A$1648:$F$3110,4,FALSE))</f>
        <v/>
      </c>
      <c r="N74" s="36" t="str">
        <f>IF(VLOOKUP($K74,'PM10 Results'!$A$1648:$F$3110,6,FALSE)="","",VLOOKUP($K74,'PM10 Results'!$A$1648:$F$3110,6,FALSE))</f>
        <v/>
      </c>
      <c r="P74" s="35">
        <f t="shared" si="11"/>
        <v>45995</v>
      </c>
      <c r="Q74" s="36" t="str">
        <f>IF(VLOOKUP($P74,'PM10 Results'!$A$1648:$F$3110,2,FALSE)="","",VLOOKUP($P74,'PM10 Results'!$A$1648:$F$3110,2,FALSE))</f>
        <v/>
      </c>
      <c r="R74" s="36" t="str">
        <f>IF(VLOOKUP($P74,'PM10 Results'!$A$1648:$F$3110,4,FALSE)="","",VLOOKUP($P74,'PM10 Results'!$A$1648:$F$3110,4,FALSE))</f>
        <v/>
      </c>
      <c r="S74" s="36" t="str">
        <f>IF(VLOOKUP($P74,'PM10 Results'!$A$1648:$F$3110,6,FALSE)="","",VLOOKUP($P74,'PM10 Results'!$A$1648:$F$3110,6,FALSE))</f>
        <v/>
      </c>
    </row>
    <row r="75" spans="1:19" x14ac:dyDescent="0.3">
      <c r="A75" s="35">
        <f t="shared" si="8"/>
        <v>45905</v>
      </c>
      <c r="B75" s="36" t="str">
        <f>IF(VLOOKUP($A75,'PM10 Results'!$A$1648:$F$3110,2,FALSE)="","",VLOOKUP($A75,'PM10 Results'!$A$1648:$F$3110,2,FALSE))</f>
        <v/>
      </c>
      <c r="C75" s="36" t="str">
        <f>IF(VLOOKUP($A75,'PM10 Results'!$A$1648:$F$3110,4,FALSE)="","",VLOOKUP($A75,'PM10 Results'!$A$1648:$F$3110,4,FALSE))</f>
        <v/>
      </c>
      <c r="D75" s="36" t="str">
        <f>IF(VLOOKUP($A75,'PM10 Results'!$A$1648:$F$3110,6,FALSE)="","",VLOOKUP($A75,'PM10 Results'!$A$1648:$F$3110,6,FALSE))</f>
        <v/>
      </c>
      <c r="E75" s="26"/>
      <c r="F75" s="35">
        <f t="shared" si="9"/>
        <v>45935</v>
      </c>
      <c r="G75" s="36" t="str">
        <f>IF(VLOOKUP($F75,'PM10 Results'!$A$1648:$F$3110,2,FALSE)="","",VLOOKUP($F75,'PM10 Results'!$A$1648:$F$3110,2,FALSE))</f>
        <v/>
      </c>
      <c r="H75" s="36" t="str">
        <f>IF(VLOOKUP($F75,'PM10 Results'!$A$1648:$F$3110,4,FALSE)="","",VLOOKUP($F75,'PM10 Results'!$A$1648:$F$3110,4,FALSE))</f>
        <v/>
      </c>
      <c r="I75" s="36" t="str">
        <f>IF(VLOOKUP($F75,'PM10 Results'!$A$1648:$F$3110,6,FALSE)="","",VLOOKUP($F75,'PM10 Results'!$A$1648:$F$3110,6,FALSE))</f>
        <v/>
      </c>
      <c r="J75" s="26"/>
      <c r="K75" s="35">
        <f t="shared" si="10"/>
        <v>45966</v>
      </c>
      <c r="L75" s="36" t="str">
        <f>IF(VLOOKUP($K75,'PM10 Results'!$A$1648:$F$3110,2,FALSE)="","",VLOOKUP($K75,'PM10 Results'!$A$1648:$F$3110,2,FALSE))</f>
        <v/>
      </c>
      <c r="M75" s="36" t="str">
        <f>IF(VLOOKUP($K75,'PM10 Results'!$A$1648:$F$3110,4,FALSE)="","",VLOOKUP($K75,'PM10 Results'!$A$1648:$F$3110,4,FALSE))</f>
        <v/>
      </c>
      <c r="N75" s="36" t="str">
        <f>IF(VLOOKUP($K75,'PM10 Results'!$A$1648:$F$3110,6,FALSE)="","",VLOOKUP($K75,'PM10 Results'!$A$1648:$F$3110,6,FALSE))</f>
        <v/>
      </c>
      <c r="P75" s="35">
        <f t="shared" si="11"/>
        <v>45996</v>
      </c>
      <c r="Q75" s="36" t="str">
        <f>IF(VLOOKUP($P75,'PM10 Results'!$A$1648:$F$3110,2,FALSE)="","",VLOOKUP($P75,'PM10 Results'!$A$1648:$F$3110,2,FALSE))</f>
        <v/>
      </c>
      <c r="R75" s="36" t="str">
        <f>IF(VLOOKUP($P75,'PM10 Results'!$A$1648:$F$3110,4,FALSE)="","",VLOOKUP($P75,'PM10 Results'!$A$1648:$F$3110,4,FALSE))</f>
        <v/>
      </c>
      <c r="S75" s="36" t="str">
        <f>IF(VLOOKUP($P75,'PM10 Results'!$A$1648:$F$3110,6,FALSE)="","",VLOOKUP($P75,'PM10 Results'!$A$1648:$F$3110,6,FALSE))</f>
        <v/>
      </c>
    </row>
    <row r="76" spans="1:19" x14ac:dyDescent="0.3">
      <c r="A76" s="35">
        <f t="shared" si="8"/>
        <v>45906</v>
      </c>
      <c r="B76" s="36" t="str">
        <f>IF(VLOOKUP($A76,'PM10 Results'!$A$1648:$F$3110,2,FALSE)="","",VLOOKUP($A76,'PM10 Results'!$A$1648:$F$3110,2,FALSE))</f>
        <v/>
      </c>
      <c r="C76" s="36" t="str">
        <f>IF(VLOOKUP($A76,'PM10 Results'!$A$1648:$F$3110,4,FALSE)="","",VLOOKUP($A76,'PM10 Results'!$A$1648:$F$3110,4,FALSE))</f>
        <v/>
      </c>
      <c r="D76" s="36" t="str">
        <f>IF(VLOOKUP($A76,'PM10 Results'!$A$1648:$F$3110,6,FALSE)="","",VLOOKUP($A76,'PM10 Results'!$A$1648:$F$3110,6,FALSE))</f>
        <v/>
      </c>
      <c r="E76" s="26"/>
      <c r="F76" s="35">
        <f t="shared" si="9"/>
        <v>45936</v>
      </c>
      <c r="G76" s="36" t="str">
        <f>IF(VLOOKUP($F76,'PM10 Results'!$A$1648:$F$3110,2,FALSE)="","",VLOOKUP($F76,'PM10 Results'!$A$1648:$F$3110,2,FALSE))</f>
        <v/>
      </c>
      <c r="H76" s="36" t="str">
        <f>IF(VLOOKUP($F76,'PM10 Results'!$A$1648:$F$3110,4,FALSE)="","",VLOOKUP($F76,'PM10 Results'!$A$1648:$F$3110,4,FALSE))</f>
        <v/>
      </c>
      <c r="I76" s="36" t="str">
        <f>IF(VLOOKUP($F76,'PM10 Results'!$A$1648:$F$3110,6,FALSE)="","",VLOOKUP($F76,'PM10 Results'!$A$1648:$F$3110,6,FALSE))</f>
        <v/>
      </c>
      <c r="J76" s="26"/>
      <c r="K76" s="35">
        <f t="shared" si="10"/>
        <v>45967</v>
      </c>
      <c r="L76" s="36" t="str">
        <f>IF(VLOOKUP($K76,'PM10 Results'!$A$1648:$F$3110,2,FALSE)="","",VLOOKUP($K76,'PM10 Results'!$A$1648:$F$3110,2,FALSE))</f>
        <v/>
      </c>
      <c r="M76" s="36" t="str">
        <f>IF(VLOOKUP($K76,'PM10 Results'!$A$1648:$F$3110,4,FALSE)="","",VLOOKUP($K76,'PM10 Results'!$A$1648:$F$3110,4,FALSE))</f>
        <v/>
      </c>
      <c r="N76" s="36" t="str">
        <f>IF(VLOOKUP($K76,'PM10 Results'!$A$1648:$F$3110,6,FALSE)="","",VLOOKUP($K76,'PM10 Results'!$A$1648:$F$3110,6,FALSE))</f>
        <v/>
      </c>
      <c r="P76" s="35">
        <f t="shared" si="11"/>
        <v>45997</v>
      </c>
      <c r="Q76" s="36" t="str">
        <f>IF(VLOOKUP($P76,'PM10 Results'!$A$1648:$F$3110,2,FALSE)="","",VLOOKUP($P76,'PM10 Results'!$A$1648:$F$3110,2,FALSE))</f>
        <v/>
      </c>
      <c r="R76" s="36" t="str">
        <f>IF(VLOOKUP($P76,'PM10 Results'!$A$1648:$F$3110,4,FALSE)="","",VLOOKUP($P76,'PM10 Results'!$A$1648:$F$3110,4,FALSE))</f>
        <v/>
      </c>
      <c r="S76" s="36" t="str">
        <f>IF(VLOOKUP($P76,'PM10 Results'!$A$1648:$F$3110,6,FALSE)="","",VLOOKUP($P76,'PM10 Results'!$A$1648:$F$3110,6,FALSE))</f>
        <v/>
      </c>
    </row>
    <row r="77" spans="1:19" x14ac:dyDescent="0.3">
      <c r="A77" s="35">
        <f t="shared" si="8"/>
        <v>45907</v>
      </c>
      <c r="B77" s="36" t="str">
        <f>IF(VLOOKUP($A77,'PM10 Results'!$A$1648:$F$3110,2,FALSE)="","",VLOOKUP($A77,'PM10 Results'!$A$1648:$F$3110,2,FALSE))</f>
        <v/>
      </c>
      <c r="C77" s="36" t="str">
        <f>IF(VLOOKUP($A77,'PM10 Results'!$A$1648:$F$3110,4,FALSE)="","",VLOOKUP($A77,'PM10 Results'!$A$1648:$F$3110,4,FALSE))</f>
        <v/>
      </c>
      <c r="D77" s="36" t="str">
        <f>IF(VLOOKUP($A77,'PM10 Results'!$A$1648:$F$3110,6,FALSE)="","",VLOOKUP($A77,'PM10 Results'!$A$1648:$F$3110,6,FALSE))</f>
        <v/>
      </c>
      <c r="E77" s="26"/>
      <c r="F77" s="35">
        <f t="shared" si="9"/>
        <v>45937</v>
      </c>
      <c r="G77" s="36" t="str">
        <f>IF(VLOOKUP($F77,'PM10 Results'!$A$1648:$F$3110,2,FALSE)="","",VLOOKUP($F77,'PM10 Results'!$A$1648:$F$3110,2,FALSE))</f>
        <v/>
      </c>
      <c r="H77" s="36" t="str">
        <f>IF(VLOOKUP($F77,'PM10 Results'!$A$1648:$F$3110,4,FALSE)="","",VLOOKUP($F77,'PM10 Results'!$A$1648:$F$3110,4,FALSE))</f>
        <v/>
      </c>
      <c r="I77" s="36" t="str">
        <f>IF(VLOOKUP($F77,'PM10 Results'!$A$1648:$F$3110,6,FALSE)="","",VLOOKUP($F77,'PM10 Results'!$A$1648:$F$3110,6,FALSE))</f>
        <v/>
      </c>
      <c r="J77" s="26"/>
      <c r="K77" s="35">
        <f t="shared" si="10"/>
        <v>45968</v>
      </c>
      <c r="L77" s="36" t="str">
        <f>IF(VLOOKUP($K77,'PM10 Results'!$A$1648:$F$3110,2,FALSE)="","",VLOOKUP($K77,'PM10 Results'!$A$1648:$F$3110,2,FALSE))</f>
        <v/>
      </c>
      <c r="M77" s="36" t="str">
        <f>IF(VLOOKUP($K77,'PM10 Results'!$A$1648:$F$3110,4,FALSE)="","",VLOOKUP($K77,'PM10 Results'!$A$1648:$F$3110,4,FALSE))</f>
        <v/>
      </c>
      <c r="N77" s="36" t="str">
        <f>IF(VLOOKUP($K77,'PM10 Results'!$A$1648:$F$3110,6,FALSE)="","",VLOOKUP($K77,'PM10 Results'!$A$1648:$F$3110,6,FALSE))</f>
        <v/>
      </c>
      <c r="P77" s="35">
        <f t="shared" si="11"/>
        <v>45998</v>
      </c>
      <c r="Q77" s="36" t="str">
        <f>IF(VLOOKUP($P77,'PM10 Results'!$A$1648:$F$3110,2,FALSE)="","",VLOOKUP($P77,'PM10 Results'!$A$1648:$F$3110,2,FALSE))</f>
        <v/>
      </c>
      <c r="R77" s="36" t="str">
        <f>IF(VLOOKUP($P77,'PM10 Results'!$A$1648:$F$3110,4,FALSE)="","",VLOOKUP($P77,'PM10 Results'!$A$1648:$F$3110,4,FALSE))</f>
        <v/>
      </c>
      <c r="S77" s="36" t="str">
        <f>IF(VLOOKUP($P77,'PM10 Results'!$A$1648:$F$3110,6,FALSE)="","",VLOOKUP($P77,'PM10 Results'!$A$1648:$F$3110,6,FALSE))</f>
        <v/>
      </c>
    </row>
    <row r="78" spans="1:19" x14ac:dyDescent="0.3">
      <c r="A78" s="35">
        <f t="shared" si="8"/>
        <v>45908</v>
      </c>
      <c r="B78" s="36" t="str">
        <f>IF(VLOOKUP($A78,'PM10 Results'!$A$1648:$F$3110,2,FALSE)="","",VLOOKUP($A78,'PM10 Results'!$A$1648:$F$3110,2,FALSE))</f>
        <v/>
      </c>
      <c r="C78" s="36" t="str">
        <f>IF(VLOOKUP($A78,'PM10 Results'!$A$1648:$F$3110,4,FALSE)="","",VLOOKUP($A78,'PM10 Results'!$A$1648:$F$3110,4,FALSE))</f>
        <v/>
      </c>
      <c r="D78" s="36" t="str">
        <f>IF(VLOOKUP($A78,'PM10 Results'!$A$1648:$F$3110,6,FALSE)="","",VLOOKUP($A78,'PM10 Results'!$A$1648:$F$3110,6,FALSE))</f>
        <v/>
      </c>
      <c r="E78" s="26"/>
      <c r="F78" s="35">
        <f t="shared" si="9"/>
        <v>45938</v>
      </c>
      <c r="G78" s="36" t="str">
        <f>IF(VLOOKUP($F78,'PM10 Results'!$A$1648:$F$3110,2,FALSE)="","",VLOOKUP($F78,'PM10 Results'!$A$1648:$F$3110,2,FALSE))</f>
        <v/>
      </c>
      <c r="H78" s="36" t="str">
        <f>IF(VLOOKUP($F78,'PM10 Results'!$A$1648:$F$3110,4,FALSE)="","",VLOOKUP($F78,'PM10 Results'!$A$1648:$F$3110,4,FALSE))</f>
        <v/>
      </c>
      <c r="I78" s="36" t="str">
        <f>IF(VLOOKUP($F78,'PM10 Results'!$A$1648:$F$3110,6,FALSE)="","",VLOOKUP($F78,'PM10 Results'!$A$1648:$F$3110,6,FALSE))</f>
        <v/>
      </c>
      <c r="J78" s="26"/>
      <c r="K78" s="35">
        <f t="shared" si="10"/>
        <v>45969</v>
      </c>
      <c r="L78" s="36" t="str">
        <f>IF(VLOOKUP($K78,'PM10 Results'!$A$1648:$F$3110,2,FALSE)="","",VLOOKUP($K78,'PM10 Results'!$A$1648:$F$3110,2,FALSE))</f>
        <v/>
      </c>
      <c r="M78" s="36" t="str">
        <f>IF(VLOOKUP($K78,'PM10 Results'!$A$1648:$F$3110,4,FALSE)="","",VLOOKUP($K78,'PM10 Results'!$A$1648:$F$3110,4,FALSE))</f>
        <v/>
      </c>
      <c r="N78" s="36" t="str">
        <f>IF(VLOOKUP($K78,'PM10 Results'!$A$1648:$F$3110,6,FALSE)="","",VLOOKUP($K78,'PM10 Results'!$A$1648:$F$3110,6,FALSE))</f>
        <v/>
      </c>
      <c r="P78" s="35">
        <f t="shared" si="11"/>
        <v>45999</v>
      </c>
      <c r="Q78" s="36" t="str">
        <f>IF(VLOOKUP($P78,'PM10 Results'!$A$1648:$F$3110,2,FALSE)="","",VLOOKUP($P78,'PM10 Results'!$A$1648:$F$3110,2,FALSE))</f>
        <v/>
      </c>
      <c r="R78" s="36" t="str">
        <f>IF(VLOOKUP($P78,'PM10 Results'!$A$1648:$F$3110,4,FALSE)="","",VLOOKUP($P78,'PM10 Results'!$A$1648:$F$3110,4,FALSE))</f>
        <v/>
      </c>
      <c r="S78" s="36" t="str">
        <f>IF(VLOOKUP($P78,'PM10 Results'!$A$1648:$F$3110,6,FALSE)="","",VLOOKUP($P78,'PM10 Results'!$A$1648:$F$3110,6,FALSE))</f>
        <v/>
      </c>
    </row>
    <row r="79" spans="1:19" x14ac:dyDescent="0.3">
      <c r="A79" s="35">
        <f t="shared" si="8"/>
        <v>45909</v>
      </c>
      <c r="B79" s="36" t="str">
        <f>IF(VLOOKUP($A79,'PM10 Results'!$A$1648:$F$3110,2,FALSE)="","",VLOOKUP($A79,'PM10 Results'!$A$1648:$F$3110,2,FALSE))</f>
        <v/>
      </c>
      <c r="C79" s="36" t="str">
        <f>IF(VLOOKUP($A79,'PM10 Results'!$A$1648:$F$3110,4,FALSE)="","",VLOOKUP($A79,'PM10 Results'!$A$1648:$F$3110,4,FALSE))</f>
        <v/>
      </c>
      <c r="D79" s="36" t="str">
        <f>IF(VLOOKUP($A79,'PM10 Results'!$A$1648:$F$3110,6,FALSE)="","",VLOOKUP($A79,'PM10 Results'!$A$1648:$F$3110,6,FALSE))</f>
        <v/>
      </c>
      <c r="E79" s="26"/>
      <c r="F79" s="35">
        <f t="shared" si="9"/>
        <v>45939</v>
      </c>
      <c r="G79" s="36" t="str">
        <f>IF(VLOOKUP($F79,'PM10 Results'!$A$1648:$F$3110,2,FALSE)="","",VLOOKUP($F79,'PM10 Results'!$A$1648:$F$3110,2,FALSE))</f>
        <v/>
      </c>
      <c r="H79" s="36" t="str">
        <f>IF(VLOOKUP($F79,'PM10 Results'!$A$1648:$F$3110,4,FALSE)="","",VLOOKUP($F79,'PM10 Results'!$A$1648:$F$3110,4,FALSE))</f>
        <v/>
      </c>
      <c r="I79" s="36" t="str">
        <f>IF(VLOOKUP($F79,'PM10 Results'!$A$1648:$F$3110,6,FALSE)="","",VLOOKUP($F79,'PM10 Results'!$A$1648:$F$3110,6,FALSE))</f>
        <v/>
      </c>
      <c r="J79" s="26"/>
      <c r="K79" s="35">
        <f t="shared" si="10"/>
        <v>45970</v>
      </c>
      <c r="L79" s="36" t="str">
        <f>IF(VLOOKUP($K79,'PM10 Results'!$A$1648:$F$3110,2,FALSE)="","",VLOOKUP($K79,'PM10 Results'!$A$1648:$F$3110,2,FALSE))</f>
        <v/>
      </c>
      <c r="M79" s="36" t="str">
        <f>IF(VLOOKUP($K79,'PM10 Results'!$A$1648:$F$3110,4,FALSE)="","",VLOOKUP($K79,'PM10 Results'!$A$1648:$F$3110,4,FALSE))</f>
        <v/>
      </c>
      <c r="N79" s="36" t="str">
        <f>IF(VLOOKUP($K79,'PM10 Results'!$A$1648:$F$3110,6,FALSE)="","",VLOOKUP($K79,'PM10 Results'!$A$1648:$F$3110,6,FALSE))</f>
        <v/>
      </c>
      <c r="P79" s="35">
        <f t="shared" si="11"/>
        <v>46000</v>
      </c>
      <c r="Q79" s="36" t="str">
        <f>IF(VLOOKUP($P79,'PM10 Results'!$A$1648:$F$3110,2,FALSE)="","",VLOOKUP($P79,'PM10 Results'!$A$1648:$F$3110,2,FALSE))</f>
        <v/>
      </c>
      <c r="R79" s="36" t="str">
        <f>IF(VLOOKUP($P79,'PM10 Results'!$A$1648:$F$3110,4,FALSE)="","",VLOOKUP($P79,'PM10 Results'!$A$1648:$F$3110,4,FALSE))</f>
        <v/>
      </c>
      <c r="S79" s="36" t="str">
        <f>IF(VLOOKUP($P79,'PM10 Results'!$A$1648:$F$3110,6,FALSE)="","",VLOOKUP($P79,'PM10 Results'!$A$1648:$F$3110,6,FALSE))</f>
        <v/>
      </c>
    </row>
    <row r="80" spans="1:19" x14ac:dyDescent="0.3">
      <c r="A80" s="35">
        <f t="shared" si="8"/>
        <v>45910</v>
      </c>
      <c r="B80" s="36" t="str">
        <f>IF(VLOOKUP($A80,'PM10 Results'!$A$1648:$F$3110,2,FALSE)="","",VLOOKUP($A80,'PM10 Results'!$A$1648:$F$3110,2,FALSE))</f>
        <v/>
      </c>
      <c r="C80" s="36" t="str">
        <f>IF(VLOOKUP($A80,'PM10 Results'!$A$1648:$F$3110,4,FALSE)="","",VLOOKUP($A80,'PM10 Results'!$A$1648:$F$3110,4,FALSE))</f>
        <v/>
      </c>
      <c r="D80" s="36" t="str">
        <f>IF(VLOOKUP($A80,'PM10 Results'!$A$1648:$F$3110,6,FALSE)="","",VLOOKUP($A80,'PM10 Results'!$A$1648:$F$3110,6,FALSE))</f>
        <v/>
      </c>
      <c r="E80" s="26"/>
      <c r="F80" s="35">
        <f t="shared" si="9"/>
        <v>45940</v>
      </c>
      <c r="G80" s="36" t="str">
        <f>IF(VLOOKUP($F80,'PM10 Results'!$A$1648:$F$3110,2,FALSE)="","",VLOOKUP($F80,'PM10 Results'!$A$1648:$F$3110,2,FALSE))</f>
        <v/>
      </c>
      <c r="H80" s="36" t="str">
        <f>IF(VLOOKUP($F80,'PM10 Results'!$A$1648:$F$3110,4,FALSE)="","",VLOOKUP($F80,'PM10 Results'!$A$1648:$F$3110,4,FALSE))</f>
        <v/>
      </c>
      <c r="I80" s="36" t="str">
        <f>IF(VLOOKUP($F80,'PM10 Results'!$A$1648:$F$3110,6,FALSE)="","",VLOOKUP($F80,'PM10 Results'!$A$1648:$F$3110,6,FALSE))</f>
        <v/>
      </c>
      <c r="J80" s="26"/>
      <c r="K80" s="35">
        <f t="shared" si="10"/>
        <v>45971</v>
      </c>
      <c r="L80" s="36" t="str">
        <f>IF(VLOOKUP($K80,'PM10 Results'!$A$1648:$F$3110,2,FALSE)="","",VLOOKUP($K80,'PM10 Results'!$A$1648:$F$3110,2,FALSE))</f>
        <v/>
      </c>
      <c r="M80" s="36" t="str">
        <f>IF(VLOOKUP($K80,'PM10 Results'!$A$1648:$F$3110,4,FALSE)="","",VLOOKUP($K80,'PM10 Results'!$A$1648:$F$3110,4,FALSE))</f>
        <v/>
      </c>
      <c r="N80" s="36" t="str">
        <f>IF(VLOOKUP($K80,'PM10 Results'!$A$1648:$F$3110,6,FALSE)="","",VLOOKUP($K80,'PM10 Results'!$A$1648:$F$3110,6,FALSE))</f>
        <v/>
      </c>
      <c r="P80" s="35">
        <f t="shared" si="11"/>
        <v>46001</v>
      </c>
      <c r="Q80" s="36" t="str">
        <f>IF(VLOOKUP($P80,'PM10 Results'!$A$1648:$F$3110,2,FALSE)="","",VLOOKUP($P80,'PM10 Results'!$A$1648:$F$3110,2,FALSE))</f>
        <v/>
      </c>
      <c r="R80" s="36" t="str">
        <f>IF(VLOOKUP($P80,'PM10 Results'!$A$1648:$F$3110,4,FALSE)="","",VLOOKUP($P80,'PM10 Results'!$A$1648:$F$3110,4,FALSE))</f>
        <v/>
      </c>
      <c r="S80" s="36" t="str">
        <f>IF(VLOOKUP($P80,'PM10 Results'!$A$1648:$F$3110,6,FALSE)="","",VLOOKUP($P80,'PM10 Results'!$A$1648:$F$3110,6,FALSE))</f>
        <v/>
      </c>
    </row>
    <row r="81" spans="1:19" x14ac:dyDescent="0.3">
      <c r="A81" s="35">
        <f t="shared" si="8"/>
        <v>45911</v>
      </c>
      <c r="B81" s="36" t="str">
        <f>IF(VLOOKUP($A81,'PM10 Results'!$A$1648:$F$3110,2,FALSE)="","",VLOOKUP($A81,'PM10 Results'!$A$1648:$F$3110,2,FALSE))</f>
        <v/>
      </c>
      <c r="C81" s="36" t="str">
        <f>IF(VLOOKUP($A81,'PM10 Results'!$A$1648:$F$3110,4,FALSE)="","",VLOOKUP($A81,'PM10 Results'!$A$1648:$F$3110,4,FALSE))</f>
        <v/>
      </c>
      <c r="D81" s="36" t="str">
        <f>IF(VLOOKUP($A81,'PM10 Results'!$A$1648:$F$3110,6,FALSE)="","",VLOOKUP($A81,'PM10 Results'!$A$1648:$F$3110,6,FALSE))</f>
        <v/>
      </c>
      <c r="E81" s="26"/>
      <c r="F81" s="35">
        <f t="shared" si="9"/>
        <v>45941</v>
      </c>
      <c r="G81" s="36" t="str">
        <f>IF(VLOOKUP($F81,'PM10 Results'!$A$1648:$F$3110,2,FALSE)="","",VLOOKUP($F81,'PM10 Results'!$A$1648:$F$3110,2,FALSE))</f>
        <v/>
      </c>
      <c r="H81" s="36" t="str">
        <f>IF(VLOOKUP($F81,'PM10 Results'!$A$1648:$F$3110,4,FALSE)="","",VLOOKUP($F81,'PM10 Results'!$A$1648:$F$3110,4,FALSE))</f>
        <v/>
      </c>
      <c r="I81" s="36" t="str">
        <f>IF(VLOOKUP($F81,'PM10 Results'!$A$1648:$F$3110,6,FALSE)="","",VLOOKUP($F81,'PM10 Results'!$A$1648:$F$3110,6,FALSE))</f>
        <v/>
      </c>
      <c r="J81" s="26"/>
      <c r="K81" s="35">
        <f t="shared" si="10"/>
        <v>45972</v>
      </c>
      <c r="L81" s="36" t="str">
        <f>IF(VLOOKUP($K81,'PM10 Results'!$A$1648:$F$3110,2,FALSE)="","",VLOOKUP($K81,'PM10 Results'!$A$1648:$F$3110,2,FALSE))</f>
        <v/>
      </c>
      <c r="M81" s="36" t="str">
        <f>IF(VLOOKUP($K81,'PM10 Results'!$A$1648:$F$3110,4,FALSE)="","",VLOOKUP($K81,'PM10 Results'!$A$1648:$F$3110,4,FALSE))</f>
        <v/>
      </c>
      <c r="N81" s="36" t="str">
        <f>IF(VLOOKUP($K81,'PM10 Results'!$A$1648:$F$3110,6,FALSE)="","",VLOOKUP($K81,'PM10 Results'!$A$1648:$F$3110,6,FALSE))</f>
        <v/>
      </c>
      <c r="P81" s="35">
        <f t="shared" si="11"/>
        <v>46002</v>
      </c>
      <c r="Q81" s="36" t="str">
        <f>IF(VLOOKUP($P81,'PM10 Results'!$A$1648:$F$3110,2,FALSE)="","",VLOOKUP($P81,'PM10 Results'!$A$1648:$F$3110,2,FALSE))</f>
        <v/>
      </c>
      <c r="R81" s="36" t="str">
        <f>IF(VLOOKUP($P81,'PM10 Results'!$A$1648:$F$3110,4,FALSE)="","",VLOOKUP($P81,'PM10 Results'!$A$1648:$F$3110,4,FALSE))</f>
        <v/>
      </c>
      <c r="S81" s="36" t="str">
        <f>IF(VLOOKUP($P81,'PM10 Results'!$A$1648:$F$3110,6,FALSE)="","",VLOOKUP($P81,'PM10 Results'!$A$1648:$F$3110,6,FALSE))</f>
        <v/>
      </c>
    </row>
    <row r="82" spans="1:19" x14ac:dyDescent="0.3">
      <c r="A82" s="35">
        <f t="shared" si="8"/>
        <v>45912</v>
      </c>
      <c r="B82" s="36" t="str">
        <f>IF(VLOOKUP($A82,'PM10 Results'!$A$1648:$F$3110,2,FALSE)="","",VLOOKUP($A82,'PM10 Results'!$A$1648:$F$3110,2,FALSE))</f>
        <v/>
      </c>
      <c r="C82" s="36" t="str">
        <f>IF(VLOOKUP($A82,'PM10 Results'!$A$1648:$F$3110,4,FALSE)="","",VLOOKUP($A82,'PM10 Results'!$A$1648:$F$3110,4,FALSE))</f>
        <v/>
      </c>
      <c r="D82" s="36" t="str">
        <f>IF(VLOOKUP($A82,'PM10 Results'!$A$1648:$F$3110,6,FALSE)="","",VLOOKUP($A82,'PM10 Results'!$A$1648:$F$3110,6,FALSE))</f>
        <v/>
      </c>
      <c r="E82" s="26"/>
      <c r="F82" s="35">
        <f t="shared" si="9"/>
        <v>45942</v>
      </c>
      <c r="G82" s="36" t="str">
        <f>IF(VLOOKUP($F82,'PM10 Results'!$A$1648:$F$3110,2,FALSE)="","",VLOOKUP($F82,'PM10 Results'!$A$1648:$F$3110,2,FALSE))</f>
        <v/>
      </c>
      <c r="H82" s="36" t="str">
        <f>IF(VLOOKUP($F82,'PM10 Results'!$A$1648:$F$3110,4,FALSE)="","",VLOOKUP($F82,'PM10 Results'!$A$1648:$F$3110,4,FALSE))</f>
        <v/>
      </c>
      <c r="I82" s="36" t="str">
        <f>IF(VLOOKUP($F82,'PM10 Results'!$A$1648:$F$3110,6,FALSE)="","",VLOOKUP($F82,'PM10 Results'!$A$1648:$F$3110,6,FALSE))</f>
        <v/>
      </c>
      <c r="J82" s="26"/>
      <c r="K82" s="35">
        <f t="shared" si="10"/>
        <v>45973</v>
      </c>
      <c r="L82" s="36" t="str">
        <f>IF(VLOOKUP($K82,'PM10 Results'!$A$1648:$F$3110,2,FALSE)="","",VLOOKUP($K82,'PM10 Results'!$A$1648:$F$3110,2,FALSE))</f>
        <v/>
      </c>
      <c r="M82" s="36" t="str">
        <f>IF(VLOOKUP($K82,'PM10 Results'!$A$1648:$F$3110,4,FALSE)="","",VLOOKUP($K82,'PM10 Results'!$A$1648:$F$3110,4,FALSE))</f>
        <v/>
      </c>
      <c r="N82" s="36" t="str">
        <f>IF(VLOOKUP($K82,'PM10 Results'!$A$1648:$F$3110,6,FALSE)="","",VLOOKUP($K82,'PM10 Results'!$A$1648:$F$3110,6,FALSE))</f>
        <v/>
      </c>
      <c r="P82" s="35">
        <f t="shared" si="11"/>
        <v>46003</v>
      </c>
      <c r="Q82" s="36" t="str">
        <f>IF(VLOOKUP($P82,'PM10 Results'!$A$1648:$F$3110,2,FALSE)="","",VLOOKUP($P82,'PM10 Results'!$A$1648:$F$3110,2,FALSE))</f>
        <v/>
      </c>
      <c r="R82" s="36" t="str">
        <f>IF(VLOOKUP($P82,'PM10 Results'!$A$1648:$F$3110,4,FALSE)="","",VLOOKUP($P82,'PM10 Results'!$A$1648:$F$3110,4,FALSE))</f>
        <v/>
      </c>
      <c r="S82" s="36" t="str">
        <f>IF(VLOOKUP($P82,'PM10 Results'!$A$1648:$F$3110,6,FALSE)="","",VLOOKUP($P82,'PM10 Results'!$A$1648:$F$3110,6,FALSE))</f>
        <v/>
      </c>
    </row>
    <row r="83" spans="1:19" x14ac:dyDescent="0.3">
      <c r="A83" s="35">
        <f t="shared" si="8"/>
        <v>45913</v>
      </c>
      <c r="B83" s="36" t="str">
        <f>IF(VLOOKUP($A83,'PM10 Results'!$A$1648:$F$3110,2,FALSE)="","",VLOOKUP($A83,'PM10 Results'!$A$1648:$F$3110,2,FALSE))</f>
        <v/>
      </c>
      <c r="C83" s="36" t="str">
        <f>IF(VLOOKUP($A83,'PM10 Results'!$A$1648:$F$3110,4,FALSE)="","",VLOOKUP($A83,'PM10 Results'!$A$1648:$F$3110,4,FALSE))</f>
        <v/>
      </c>
      <c r="D83" s="36" t="str">
        <f>IF(VLOOKUP($A83,'PM10 Results'!$A$1648:$F$3110,6,FALSE)="","",VLOOKUP($A83,'PM10 Results'!$A$1648:$F$3110,6,FALSE))</f>
        <v/>
      </c>
      <c r="E83" s="26"/>
      <c r="F83" s="35">
        <f t="shared" si="9"/>
        <v>45943</v>
      </c>
      <c r="G83" s="36" t="str">
        <f>IF(VLOOKUP($F83,'PM10 Results'!$A$1648:$F$3110,2,FALSE)="","",VLOOKUP($F83,'PM10 Results'!$A$1648:$F$3110,2,FALSE))</f>
        <v/>
      </c>
      <c r="H83" s="36" t="str">
        <f>IF(VLOOKUP($F83,'PM10 Results'!$A$1648:$F$3110,4,FALSE)="","",VLOOKUP($F83,'PM10 Results'!$A$1648:$F$3110,4,FALSE))</f>
        <v/>
      </c>
      <c r="I83" s="36" t="str">
        <f>IF(VLOOKUP($F83,'PM10 Results'!$A$1648:$F$3110,6,FALSE)="","",VLOOKUP($F83,'PM10 Results'!$A$1648:$F$3110,6,FALSE))</f>
        <v/>
      </c>
      <c r="J83" s="26"/>
      <c r="K83" s="35">
        <f t="shared" si="10"/>
        <v>45974</v>
      </c>
      <c r="L83" s="36" t="str">
        <f>IF(VLOOKUP($K83,'PM10 Results'!$A$1648:$F$3110,2,FALSE)="","",VLOOKUP($K83,'PM10 Results'!$A$1648:$F$3110,2,FALSE))</f>
        <v/>
      </c>
      <c r="M83" s="36" t="str">
        <f>IF(VLOOKUP($K83,'PM10 Results'!$A$1648:$F$3110,4,FALSE)="","",VLOOKUP($K83,'PM10 Results'!$A$1648:$F$3110,4,FALSE))</f>
        <v/>
      </c>
      <c r="N83" s="36" t="str">
        <f>IF(VLOOKUP($K83,'PM10 Results'!$A$1648:$F$3110,6,FALSE)="","",VLOOKUP($K83,'PM10 Results'!$A$1648:$F$3110,6,FALSE))</f>
        <v/>
      </c>
      <c r="P83" s="35">
        <f t="shared" si="11"/>
        <v>46004</v>
      </c>
      <c r="Q83" s="36" t="str">
        <f>IF(VLOOKUP($P83,'PM10 Results'!$A$1648:$F$3110,2,FALSE)="","",VLOOKUP($P83,'PM10 Results'!$A$1648:$F$3110,2,FALSE))</f>
        <v/>
      </c>
      <c r="R83" s="36" t="str">
        <f>IF(VLOOKUP($P83,'PM10 Results'!$A$1648:$F$3110,4,FALSE)="","",VLOOKUP($P83,'PM10 Results'!$A$1648:$F$3110,4,FALSE))</f>
        <v/>
      </c>
      <c r="S83" s="36" t="str">
        <f>IF(VLOOKUP($P83,'PM10 Results'!$A$1648:$F$3110,6,FALSE)="","",VLOOKUP($P83,'PM10 Results'!$A$1648:$F$3110,6,FALSE))</f>
        <v/>
      </c>
    </row>
    <row r="84" spans="1:19" x14ac:dyDescent="0.3">
      <c r="A84" s="35">
        <f t="shared" si="8"/>
        <v>45914</v>
      </c>
      <c r="B84" s="36" t="str">
        <f>IF(VLOOKUP($A84,'PM10 Results'!$A$1648:$F$3110,2,FALSE)="","",VLOOKUP($A84,'PM10 Results'!$A$1648:$F$3110,2,FALSE))</f>
        <v/>
      </c>
      <c r="C84" s="36" t="str">
        <f>IF(VLOOKUP($A84,'PM10 Results'!$A$1648:$F$3110,4,FALSE)="","",VLOOKUP($A84,'PM10 Results'!$A$1648:$F$3110,4,FALSE))</f>
        <v/>
      </c>
      <c r="D84" s="36" t="str">
        <f>IF(VLOOKUP($A84,'PM10 Results'!$A$1648:$F$3110,6,FALSE)="","",VLOOKUP($A84,'PM10 Results'!$A$1648:$F$3110,6,FALSE))</f>
        <v/>
      </c>
      <c r="E84" s="26"/>
      <c r="F84" s="35">
        <f t="shared" si="9"/>
        <v>45944</v>
      </c>
      <c r="G84" s="36" t="str">
        <f>IF(VLOOKUP($F84,'PM10 Results'!$A$1648:$F$3110,2,FALSE)="","",VLOOKUP($F84,'PM10 Results'!$A$1648:$F$3110,2,FALSE))</f>
        <v/>
      </c>
      <c r="H84" s="36" t="str">
        <f>IF(VLOOKUP($F84,'PM10 Results'!$A$1648:$F$3110,4,FALSE)="","",VLOOKUP($F84,'PM10 Results'!$A$1648:$F$3110,4,FALSE))</f>
        <v/>
      </c>
      <c r="I84" s="36" t="str">
        <f>IF(VLOOKUP($F84,'PM10 Results'!$A$1648:$F$3110,6,FALSE)="","",VLOOKUP($F84,'PM10 Results'!$A$1648:$F$3110,6,FALSE))</f>
        <v/>
      </c>
      <c r="J84" s="26"/>
      <c r="K84" s="35">
        <f t="shared" si="10"/>
        <v>45975</v>
      </c>
      <c r="L84" s="36" t="str">
        <f>IF(VLOOKUP($K84,'PM10 Results'!$A$1648:$F$3110,2,FALSE)="","",VLOOKUP($K84,'PM10 Results'!$A$1648:$F$3110,2,FALSE))</f>
        <v/>
      </c>
      <c r="M84" s="36" t="str">
        <f>IF(VLOOKUP($K84,'PM10 Results'!$A$1648:$F$3110,4,FALSE)="","",VLOOKUP($K84,'PM10 Results'!$A$1648:$F$3110,4,FALSE))</f>
        <v/>
      </c>
      <c r="N84" s="36" t="str">
        <f>IF(VLOOKUP($K84,'PM10 Results'!$A$1648:$F$3110,6,FALSE)="","",VLOOKUP($K84,'PM10 Results'!$A$1648:$F$3110,6,FALSE))</f>
        <v/>
      </c>
      <c r="P84" s="35">
        <f t="shared" si="11"/>
        <v>46005</v>
      </c>
      <c r="Q84" s="36" t="str">
        <f>IF(VLOOKUP($P84,'PM10 Results'!$A$1648:$F$3110,2,FALSE)="","",VLOOKUP($P84,'PM10 Results'!$A$1648:$F$3110,2,FALSE))</f>
        <v/>
      </c>
      <c r="R84" s="36" t="str">
        <f>IF(VLOOKUP($P84,'PM10 Results'!$A$1648:$F$3110,4,FALSE)="","",VLOOKUP($P84,'PM10 Results'!$A$1648:$F$3110,4,FALSE))</f>
        <v/>
      </c>
      <c r="S84" s="36" t="str">
        <f>IF(VLOOKUP($P84,'PM10 Results'!$A$1648:$F$3110,6,FALSE)="","",VLOOKUP($P84,'PM10 Results'!$A$1648:$F$3110,6,FALSE))</f>
        <v/>
      </c>
    </row>
    <row r="85" spans="1:19" x14ac:dyDescent="0.3">
      <c r="A85" s="35">
        <f t="shared" si="8"/>
        <v>45915</v>
      </c>
      <c r="B85" s="36" t="str">
        <f>IF(VLOOKUP($A85,'PM10 Results'!$A$1648:$F$3110,2,FALSE)="","",VLOOKUP($A85,'PM10 Results'!$A$1648:$F$3110,2,FALSE))</f>
        <v/>
      </c>
      <c r="C85" s="36" t="str">
        <f>IF(VLOOKUP($A85,'PM10 Results'!$A$1648:$F$3110,4,FALSE)="","",VLOOKUP($A85,'PM10 Results'!$A$1648:$F$3110,4,FALSE))</f>
        <v/>
      </c>
      <c r="D85" s="36" t="str">
        <f>IF(VLOOKUP($A85,'PM10 Results'!$A$1648:$F$3110,6,FALSE)="","",VLOOKUP($A85,'PM10 Results'!$A$1648:$F$3110,6,FALSE))</f>
        <v/>
      </c>
      <c r="E85" s="26"/>
      <c r="F85" s="35">
        <f t="shared" si="9"/>
        <v>45945</v>
      </c>
      <c r="G85" s="36" t="str">
        <f>IF(VLOOKUP($F85,'PM10 Results'!$A$1648:$F$3110,2,FALSE)="","",VLOOKUP($F85,'PM10 Results'!$A$1648:$F$3110,2,FALSE))</f>
        <v/>
      </c>
      <c r="H85" s="36" t="str">
        <f>IF(VLOOKUP($F85,'PM10 Results'!$A$1648:$F$3110,4,FALSE)="","",VLOOKUP($F85,'PM10 Results'!$A$1648:$F$3110,4,FALSE))</f>
        <v/>
      </c>
      <c r="I85" s="36" t="str">
        <f>IF(VLOOKUP($F85,'PM10 Results'!$A$1648:$F$3110,6,FALSE)="","",VLOOKUP($F85,'PM10 Results'!$A$1648:$F$3110,6,FALSE))</f>
        <v/>
      </c>
      <c r="J85" s="26"/>
      <c r="K85" s="35">
        <f t="shared" si="10"/>
        <v>45976</v>
      </c>
      <c r="L85" s="36" t="str">
        <f>IF(VLOOKUP($K85,'PM10 Results'!$A$1648:$F$3110,2,FALSE)="","",VLOOKUP($K85,'PM10 Results'!$A$1648:$F$3110,2,FALSE))</f>
        <v/>
      </c>
      <c r="M85" s="36" t="str">
        <f>IF(VLOOKUP($K85,'PM10 Results'!$A$1648:$F$3110,4,FALSE)="","",VLOOKUP($K85,'PM10 Results'!$A$1648:$F$3110,4,FALSE))</f>
        <v/>
      </c>
      <c r="N85" s="36" t="str">
        <f>IF(VLOOKUP($K85,'PM10 Results'!$A$1648:$F$3110,6,FALSE)="","",VLOOKUP($K85,'PM10 Results'!$A$1648:$F$3110,6,FALSE))</f>
        <v/>
      </c>
      <c r="P85" s="35">
        <f t="shared" si="11"/>
        <v>46006</v>
      </c>
      <c r="Q85" s="36" t="str">
        <f>IF(VLOOKUP($P85,'PM10 Results'!$A$1648:$F$3110,2,FALSE)="","",VLOOKUP($P85,'PM10 Results'!$A$1648:$F$3110,2,FALSE))</f>
        <v/>
      </c>
      <c r="R85" s="36" t="str">
        <f>IF(VLOOKUP($P85,'PM10 Results'!$A$1648:$F$3110,4,FALSE)="","",VLOOKUP($P85,'PM10 Results'!$A$1648:$F$3110,4,FALSE))</f>
        <v/>
      </c>
      <c r="S85" s="36" t="str">
        <f>IF(VLOOKUP($P85,'PM10 Results'!$A$1648:$F$3110,6,FALSE)="","",VLOOKUP($P85,'PM10 Results'!$A$1648:$F$3110,6,FALSE))</f>
        <v/>
      </c>
    </row>
    <row r="86" spans="1:19" x14ac:dyDescent="0.3">
      <c r="A86" s="35">
        <f t="shared" si="8"/>
        <v>45916</v>
      </c>
      <c r="B86" s="36" t="str">
        <f>IF(VLOOKUP($A86,'PM10 Results'!$A$1648:$F$3110,2,FALSE)="","",VLOOKUP($A86,'PM10 Results'!$A$1648:$F$3110,2,FALSE))</f>
        <v/>
      </c>
      <c r="C86" s="36" t="str">
        <f>IF(VLOOKUP($A86,'PM10 Results'!$A$1648:$F$3110,4,FALSE)="","",VLOOKUP($A86,'PM10 Results'!$A$1648:$F$3110,4,FALSE))</f>
        <v/>
      </c>
      <c r="D86" s="36" t="str">
        <f>IF(VLOOKUP($A86,'PM10 Results'!$A$1648:$F$3110,6,FALSE)="","",VLOOKUP($A86,'PM10 Results'!$A$1648:$F$3110,6,FALSE))</f>
        <v/>
      </c>
      <c r="E86" s="26"/>
      <c r="F86" s="35">
        <f t="shared" si="9"/>
        <v>45946</v>
      </c>
      <c r="G86" s="36" t="str">
        <f>IF(VLOOKUP($F86,'PM10 Results'!$A$1648:$F$3110,2,FALSE)="","",VLOOKUP($F86,'PM10 Results'!$A$1648:$F$3110,2,FALSE))</f>
        <v/>
      </c>
      <c r="H86" s="36" t="str">
        <f>IF(VLOOKUP($F86,'PM10 Results'!$A$1648:$F$3110,4,FALSE)="","",VLOOKUP($F86,'PM10 Results'!$A$1648:$F$3110,4,FALSE))</f>
        <v/>
      </c>
      <c r="I86" s="36" t="str">
        <f>IF(VLOOKUP($F86,'PM10 Results'!$A$1648:$F$3110,6,FALSE)="","",VLOOKUP($F86,'PM10 Results'!$A$1648:$F$3110,6,FALSE))</f>
        <v/>
      </c>
      <c r="J86" s="26"/>
      <c r="K86" s="35">
        <f t="shared" si="10"/>
        <v>45977</v>
      </c>
      <c r="L86" s="36" t="str">
        <f>IF(VLOOKUP($K86,'PM10 Results'!$A$1648:$F$3110,2,FALSE)="","",VLOOKUP($K86,'PM10 Results'!$A$1648:$F$3110,2,FALSE))</f>
        <v/>
      </c>
      <c r="M86" s="36" t="str">
        <f>IF(VLOOKUP($K86,'PM10 Results'!$A$1648:$F$3110,4,FALSE)="","",VLOOKUP($K86,'PM10 Results'!$A$1648:$F$3110,4,FALSE))</f>
        <v/>
      </c>
      <c r="N86" s="36" t="str">
        <f>IF(VLOOKUP($K86,'PM10 Results'!$A$1648:$F$3110,6,FALSE)="","",VLOOKUP($K86,'PM10 Results'!$A$1648:$F$3110,6,FALSE))</f>
        <v/>
      </c>
      <c r="P86" s="35">
        <f t="shared" si="11"/>
        <v>46007</v>
      </c>
      <c r="Q86" s="36" t="str">
        <f>IF(VLOOKUP($P86,'PM10 Results'!$A$1648:$F$3110,2,FALSE)="","",VLOOKUP($P86,'PM10 Results'!$A$1648:$F$3110,2,FALSE))</f>
        <v/>
      </c>
      <c r="R86" s="36" t="str">
        <f>IF(VLOOKUP($P86,'PM10 Results'!$A$1648:$F$3110,4,FALSE)="","",VLOOKUP($P86,'PM10 Results'!$A$1648:$F$3110,4,FALSE))</f>
        <v/>
      </c>
      <c r="S86" s="36" t="str">
        <f>IF(VLOOKUP($P86,'PM10 Results'!$A$1648:$F$3110,6,FALSE)="","",VLOOKUP($P86,'PM10 Results'!$A$1648:$F$3110,6,FALSE))</f>
        <v/>
      </c>
    </row>
    <row r="87" spans="1:19" x14ac:dyDescent="0.3">
      <c r="A87" s="35">
        <f t="shared" si="8"/>
        <v>45917</v>
      </c>
      <c r="B87" s="36" t="str">
        <f>IF(VLOOKUP($A87,'PM10 Results'!$A$1648:$F$3110,2,FALSE)="","",VLOOKUP($A87,'PM10 Results'!$A$1648:$F$3110,2,FALSE))</f>
        <v/>
      </c>
      <c r="C87" s="36" t="str">
        <f>IF(VLOOKUP($A87,'PM10 Results'!$A$1648:$F$3110,4,FALSE)="","",VLOOKUP($A87,'PM10 Results'!$A$1648:$F$3110,4,FALSE))</f>
        <v/>
      </c>
      <c r="D87" s="36" t="str">
        <f>IF(VLOOKUP($A87,'PM10 Results'!$A$1648:$F$3110,6,FALSE)="","",VLOOKUP($A87,'PM10 Results'!$A$1648:$F$3110,6,FALSE))</f>
        <v/>
      </c>
      <c r="E87" s="26"/>
      <c r="F87" s="35">
        <f t="shared" si="9"/>
        <v>45947</v>
      </c>
      <c r="G87" s="36" t="str">
        <f>IF(VLOOKUP($F87,'PM10 Results'!$A$1648:$F$3110,2,FALSE)="","",VLOOKUP($F87,'PM10 Results'!$A$1648:$F$3110,2,FALSE))</f>
        <v/>
      </c>
      <c r="H87" s="36" t="str">
        <f>IF(VLOOKUP($F87,'PM10 Results'!$A$1648:$F$3110,4,FALSE)="","",VLOOKUP($F87,'PM10 Results'!$A$1648:$F$3110,4,FALSE))</f>
        <v/>
      </c>
      <c r="I87" s="36" t="str">
        <f>IF(VLOOKUP($F87,'PM10 Results'!$A$1648:$F$3110,6,FALSE)="","",VLOOKUP($F87,'PM10 Results'!$A$1648:$F$3110,6,FALSE))</f>
        <v/>
      </c>
      <c r="J87" s="26"/>
      <c r="K87" s="35">
        <f t="shared" si="10"/>
        <v>45978</v>
      </c>
      <c r="L87" s="36" t="str">
        <f>IF(VLOOKUP($K87,'PM10 Results'!$A$1648:$F$3110,2,FALSE)="","",VLOOKUP($K87,'PM10 Results'!$A$1648:$F$3110,2,FALSE))</f>
        <v/>
      </c>
      <c r="M87" s="36" t="str">
        <f>IF(VLOOKUP($K87,'PM10 Results'!$A$1648:$F$3110,4,FALSE)="","",VLOOKUP($K87,'PM10 Results'!$A$1648:$F$3110,4,FALSE))</f>
        <v/>
      </c>
      <c r="N87" s="36" t="str">
        <f>IF(VLOOKUP($K87,'PM10 Results'!$A$1648:$F$3110,6,FALSE)="","",VLOOKUP($K87,'PM10 Results'!$A$1648:$F$3110,6,FALSE))</f>
        <v/>
      </c>
      <c r="P87" s="35">
        <f t="shared" si="11"/>
        <v>46008</v>
      </c>
      <c r="Q87" s="36" t="str">
        <f>IF(VLOOKUP($P87,'PM10 Results'!$A$1648:$F$3110,2,FALSE)="","",VLOOKUP($P87,'PM10 Results'!$A$1648:$F$3110,2,FALSE))</f>
        <v/>
      </c>
      <c r="R87" s="36" t="str">
        <f>IF(VLOOKUP($P87,'PM10 Results'!$A$1648:$F$3110,4,FALSE)="","",VLOOKUP($P87,'PM10 Results'!$A$1648:$F$3110,4,FALSE))</f>
        <v/>
      </c>
      <c r="S87" s="36" t="str">
        <f>IF(VLOOKUP($P87,'PM10 Results'!$A$1648:$F$3110,6,FALSE)="","",VLOOKUP($P87,'PM10 Results'!$A$1648:$F$3110,6,FALSE))</f>
        <v/>
      </c>
    </row>
    <row r="88" spans="1:19" x14ac:dyDescent="0.3">
      <c r="A88" s="35">
        <f t="shared" si="8"/>
        <v>45918</v>
      </c>
      <c r="B88" s="36" t="str">
        <f>IF(VLOOKUP($A88,'PM10 Results'!$A$1648:$F$3110,2,FALSE)="","",VLOOKUP($A88,'PM10 Results'!$A$1648:$F$3110,2,FALSE))</f>
        <v/>
      </c>
      <c r="C88" s="36" t="str">
        <f>IF(VLOOKUP($A88,'PM10 Results'!$A$1648:$F$3110,4,FALSE)="","",VLOOKUP($A88,'PM10 Results'!$A$1648:$F$3110,4,FALSE))</f>
        <v/>
      </c>
      <c r="D88" s="36" t="str">
        <f>IF(VLOOKUP($A88,'PM10 Results'!$A$1648:$F$3110,6,FALSE)="","",VLOOKUP($A88,'PM10 Results'!$A$1648:$F$3110,6,FALSE))</f>
        <v/>
      </c>
      <c r="E88" s="26"/>
      <c r="F88" s="35">
        <f t="shared" si="9"/>
        <v>45948</v>
      </c>
      <c r="G88" s="36" t="str">
        <f>IF(VLOOKUP($F88,'PM10 Results'!$A$1648:$F$3110,2,FALSE)="","",VLOOKUP($F88,'PM10 Results'!$A$1648:$F$3110,2,FALSE))</f>
        <v/>
      </c>
      <c r="H88" s="36" t="str">
        <f>IF(VLOOKUP($F88,'PM10 Results'!$A$1648:$F$3110,4,FALSE)="","",VLOOKUP($F88,'PM10 Results'!$A$1648:$F$3110,4,FALSE))</f>
        <v/>
      </c>
      <c r="I88" s="36" t="str">
        <f>IF(VLOOKUP($F88,'PM10 Results'!$A$1648:$F$3110,6,FALSE)="","",VLOOKUP($F88,'PM10 Results'!$A$1648:$F$3110,6,FALSE))</f>
        <v/>
      </c>
      <c r="J88" s="26"/>
      <c r="K88" s="35">
        <f t="shared" si="10"/>
        <v>45979</v>
      </c>
      <c r="L88" s="36" t="str">
        <f>IF(VLOOKUP($K88,'PM10 Results'!$A$1648:$F$3110,2,FALSE)="","",VLOOKUP($K88,'PM10 Results'!$A$1648:$F$3110,2,FALSE))</f>
        <v/>
      </c>
      <c r="M88" s="36" t="str">
        <f>IF(VLOOKUP($K88,'PM10 Results'!$A$1648:$F$3110,4,FALSE)="","",VLOOKUP($K88,'PM10 Results'!$A$1648:$F$3110,4,FALSE))</f>
        <v/>
      </c>
      <c r="N88" s="36" t="str">
        <f>IF(VLOOKUP($K88,'PM10 Results'!$A$1648:$F$3110,6,FALSE)="","",VLOOKUP($K88,'PM10 Results'!$A$1648:$F$3110,6,FALSE))</f>
        <v/>
      </c>
      <c r="P88" s="35">
        <f t="shared" si="11"/>
        <v>46009</v>
      </c>
      <c r="Q88" s="36" t="str">
        <f>IF(VLOOKUP($P88,'PM10 Results'!$A$1648:$F$3110,2,FALSE)="","",VLOOKUP($P88,'PM10 Results'!$A$1648:$F$3110,2,FALSE))</f>
        <v/>
      </c>
      <c r="R88" s="36" t="str">
        <f>IF(VLOOKUP($P88,'PM10 Results'!$A$1648:$F$3110,4,FALSE)="","",VLOOKUP($P88,'PM10 Results'!$A$1648:$F$3110,4,FALSE))</f>
        <v/>
      </c>
      <c r="S88" s="36" t="str">
        <f>IF(VLOOKUP($P88,'PM10 Results'!$A$1648:$F$3110,6,FALSE)="","",VLOOKUP($P88,'PM10 Results'!$A$1648:$F$3110,6,FALSE))</f>
        <v/>
      </c>
    </row>
    <row r="89" spans="1:19" x14ac:dyDescent="0.3">
      <c r="A89" s="35">
        <f t="shared" si="8"/>
        <v>45919</v>
      </c>
      <c r="B89" s="36" t="str">
        <f>IF(VLOOKUP($A89,'PM10 Results'!$A$1648:$F$3110,2,FALSE)="","",VLOOKUP($A89,'PM10 Results'!$A$1648:$F$3110,2,FALSE))</f>
        <v/>
      </c>
      <c r="C89" s="36" t="str">
        <f>IF(VLOOKUP($A89,'PM10 Results'!$A$1648:$F$3110,4,FALSE)="","",VLOOKUP($A89,'PM10 Results'!$A$1648:$F$3110,4,FALSE))</f>
        <v/>
      </c>
      <c r="D89" s="36" t="str">
        <f>IF(VLOOKUP($A89,'PM10 Results'!$A$1648:$F$3110,6,FALSE)="","",VLOOKUP($A89,'PM10 Results'!$A$1648:$F$3110,6,FALSE))</f>
        <v/>
      </c>
      <c r="E89" s="26"/>
      <c r="F89" s="35">
        <f t="shared" si="9"/>
        <v>45949</v>
      </c>
      <c r="G89" s="36" t="str">
        <f>IF(VLOOKUP($F89,'PM10 Results'!$A$1648:$F$3110,2,FALSE)="","",VLOOKUP($F89,'PM10 Results'!$A$1648:$F$3110,2,FALSE))</f>
        <v/>
      </c>
      <c r="H89" s="36" t="str">
        <f>IF(VLOOKUP($F89,'PM10 Results'!$A$1648:$F$3110,4,FALSE)="","",VLOOKUP($F89,'PM10 Results'!$A$1648:$F$3110,4,FALSE))</f>
        <v/>
      </c>
      <c r="I89" s="36" t="str">
        <f>IF(VLOOKUP($F89,'PM10 Results'!$A$1648:$F$3110,6,FALSE)="","",VLOOKUP($F89,'PM10 Results'!$A$1648:$F$3110,6,FALSE))</f>
        <v/>
      </c>
      <c r="J89" s="26"/>
      <c r="K89" s="35">
        <f t="shared" si="10"/>
        <v>45980</v>
      </c>
      <c r="L89" s="36" t="str">
        <f>IF(VLOOKUP($K89,'PM10 Results'!$A$1648:$F$3110,2,FALSE)="","",VLOOKUP($K89,'PM10 Results'!$A$1648:$F$3110,2,FALSE))</f>
        <v/>
      </c>
      <c r="M89" s="36" t="str">
        <f>IF(VLOOKUP($K89,'PM10 Results'!$A$1648:$F$3110,4,FALSE)="","",VLOOKUP($K89,'PM10 Results'!$A$1648:$F$3110,4,FALSE))</f>
        <v/>
      </c>
      <c r="N89" s="36" t="str">
        <f>IF(VLOOKUP($K89,'PM10 Results'!$A$1648:$F$3110,6,FALSE)="","",VLOOKUP($K89,'PM10 Results'!$A$1648:$F$3110,6,FALSE))</f>
        <v/>
      </c>
      <c r="P89" s="35">
        <f t="shared" si="11"/>
        <v>46010</v>
      </c>
      <c r="Q89" s="36" t="str">
        <f>IF(VLOOKUP($P89,'PM10 Results'!$A$1648:$F$3110,2,FALSE)="","",VLOOKUP($P89,'PM10 Results'!$A$1648:$F$3110,2,FALSE))</f>
        <v/>
      </c>
      <c r="R89" s="36" t="str">
        <f>IF(VLOOKUP($P89,'PM10 Results'!$A$1648:$F$3110,4,FALSE)="","",VLOOKUP($P89,'PM10 Results'!$A$1648:$F$3110,4,FALSE))</f>
        <v/>
      </c>
      <c r="S89" s="36" t="str">
        <f>IF(VLOOKUP($P89,'PM10 Results'!$A$1648:$F$3110,6,FALSE)="","",VLOOKUP($P89,'PM10 Results'!$A$1648:$F$3110,6,FALSE))</f>
        <v/>
      </c>
    </row>
    <row r="90" spans="1:19" x14ac:dyDescent="0.3">
      <c r="A90" s="35">
        <f t="shared" si="8"/>
        <v>45920</v>
      </c>
      <c r="B90" s="36" t="str">
        <f>IF(VLOOKUP($A90,'PM10 Results'!$A$1648:$F$3110,2,FALSE)="","",VLOOKUP($A90,'PM10 Results'!$A$1648:$F$3110,2,FALSE))</f>
        <v/>
      </c>
      <c r="C90" s="36" t="str">
        <f>IF(VLOOKUP($A90,'PM10 Results'!$A$1648:$F$3110,4,FALSE)="","",VLOOKUP($A90,'PM10 Results'!$A$1648:$F$3110,4,FALSE))</f>
        <v/>
      </c>
      <c r="D90" s="36" t="str">
        <f>IF(VLOOKUP($A90,'PM10 Results'!$A$1648:$F$3110,6,FALSE)="","",VLOOKUP($A90,'PM10 Results'!$A$1648:$F$3110,6,FALSE))</f>
        <v/>
      </c>
      <c r="E90" s="26"/>
      <c r="F90" s="35">
        <f t="shared" si="9"/>
        <v>45950</v>
      </c>
      <c r="G90" s="36" t="str">
        <f>IF(VLOOKUP($F90,'PM10 Results'!$A$1648:$F$3110,2,FALSE)="","",VLOOKUP($F90,'PM10 Results'!$A$1648:$F$3110,2,FALSE))</f>
        <v/>
      </c>
      <c r="H90" s="36" t="str">
        <f>IF(VLOOKUP($F90,'PM10 Results'!$A$1648:$F$3110,4,FALSE)="","",VLOOKUP($F90,'PM10 Results'!$A$1648:$F$3110,4,FALSE))</f>
        <v/>
      </c>
      <c r="I90" s="36" t="str">
        <f>IF(VLOOKUP($F90,'PM10 Results'!$A$1648:$F$3110,6,FALSE)="","",VLOOKUP($F90,'PM10 Results'!$A$1648:$F$3110,6,FALSE))</f>
        <v/>
      </c>
      <c r="J90" s="26"/>
      <c r="K90" s="35">
        <f t="shared" si="10"/>
        <v>45981</v>
      </c>
      <c r="L90" s="36" t="str">
        <f>IF(VLOOKUP($K90,'PM10 Results'!$A$1648:$F$3110,2,FALSE)="","",VLOOKUP($K90,'PM10 Results'!$A$1648:$F$3110,2,FALSE))</f>
        <v/>
      </c>
      <c r="M90" s="36" t="str">
        <f>IF(VLOOKUP($K90,'PM10 Results'!$A$1648:$F$3110,4,FALSE)="","",VLOOKUP($K90,'PM10 Results'!$A$1648:$F$3110,4,FALSE))</f>
        <v/>
      </c>
      <c r="N90" s="36" t="str">
        <f>IF(VLOOKUP($K90,'PM10 Results'!$A$1648:$F$3110,6,FALSE)="","",VLOOKUP($K90,'PM10 Results'!$A$1648:$F$3110,6,FALSE))</f>
        <v/>
      </c>
      <c r="P90" s="35">
        <f t="shared" si="11"/>
        <v>46011</v>
      </c>
      <c r="Q90" s="36" t="str">
        <f>IF(VLOOKUP($P90,'PM10 Results'!$A$1648:$F$3110,2,FALSE)="","",VLOOKUP($P90,'PM10 Results'!$A$1648:$F$3110,2,FALSE))</f>
        <v/>
      </c>
      <c r="R90" s="36" t="str">
        <f>IF(VLOOKUP($P90,'PM10 Results'!$A$1648:$F$3110,4,FALSE)="","",VLOOKUP($P90,'PM10 Results'!$A$1648:$F$3110,4,FALSE))</f>
        <v/>
      </c>
      <c r="S90" s="36" t="str">
        <f>IF(VLOOKUP($P90,'PM10 Results'!$A$1648:$F$3110,6,FALSE)="","",VLOOKUP($P90,'PM10 Results'!$A$1648:$F$3110,6,FALSE))</f>
        <v/>
      </c>
    </row>
    <row r="91" spans="1:19" x14ac:dyDescent="0.3">
      <c r="A91" s="35">
        <f t="shared" si="8"/>
        <v>45921</v>
      </c>
      <c r="B91" s="36" t="str">
        <f>IF(VLOOKUP($A91,'PM10 Results'!$A$1648:$F$3110,2,FALSE)="","",VLOOKUP($A91,'PM10 Results'!$A$1648:$F$3110,2,FALSE))</f>
        <v/>
      </c>
      <c r="C91" s="36" t="str">
        <f>IF(VLOOKUP($A91,'PM10 Results'!$A$1648:$F$3110,4,FALSE)="","",VLOOKUP($A91,'PM10 Results'!$A$1648:$F$3110,4,FALSE))</f>
        <v/>
      </c>
      <c r="D91" s="36" t="str">
        <f>IF(VLOOKUP($A91,'PM10 Results'!$A$1648:$F$3110,6,FALSE)="","",VLOOKUP($A91,'PM10 Results'!$A$1648:$F$3110,6,FALSE))</f>
        <v/>
      </c>
      <c r="E91" s="26"/>
      <c r="F91" s="35">
        <f t="shared" si="9"/>
        <v>45951</v>
      </c>
      <c r="G91" s="36" t="str">
        <f>IF(VLOOKUP($F91,'PM10 Results'!$A$1648:$F$3110,2,FALSE)="","",VLOOKUP($F91,'PM10 Results'!$A$1648:$F$3110,2,FALSE))</f>
        <v/>
      </c>
      <c r="H91" s="36" t="str">
        <f>IF(VLOOKUP($F91,'PM10 Results'!$A$1648:$F$3110,4,FALSE)="","",VLOOKUP($F91,'PM10 Results'!$A$1648:$F$3110,4,FALSE))</f>
        <v/>
      </c>
      <c r="I91" s="36" t="str">
        <f>IF(VLOOKUP($F91,'PM10 Results'!$A$1648:$F$3110,6,FALSE)="","",VLOOKUP($F91,'PM10 Results'!$A$1648:$F$3110,6,FALSE))</f>
        <v/>
      </c>
      <c r="J91" s="26"/>
      <c r="K91" s="35">
        <f t="shared" si="10"/>
        <v>45982</v>
      </c>
      <c r="L91" s="36" t="str">
        <f>IF(VLOOKUP($K91,'PM10 Results'!$A$1648:$F$3110,2,FALSE)="","",VLOOKUP($K91,'PM10 Results'!$A$1648:$F$3110,2,FALSE))</f>
        <v/>
      </c>
      <c r="M91" s="36" t="str">
        <f>IF(VLOOKUP($K91,'PM10 Results'!$A$1648:$F$3110,4,FALSE)="","",VLOOKUP($K91,'PM10 Results'!$A$1648:$F$3110,4,FALSE))</f>
        <v/>
      </c>
      <c r="N91" s="36" t="str">
        <f>IF(VLOOKUP($K91,'PM10 Results'!$A$1648:$F$3110,6,FALSE)="","",VLOOKUP($K91,'PM10 Results'!$A$1648:$F$3110,6,FALSE))</f>
        <v/>
      </c>
      <c r="P91" s="35">
        <f t="shared" si="11"/>
        <v>46012</v>
      </c>
      <c r="Q91" s="36" t="str">
        <f>IF(VLOOKUP($P91,'PM10 Results'!$A$1648:$F$3110,2,FALSE)="","",VLOOKUP($P91,'PM10 Results'!$A$1648:$F$3110,2,FALSE))</f>
        <v/>
      </c>
      <c r="R91" s="36" t="str">
        <f>IF(VLOOKUP($P91,'PM10 Results'!$A$1648:$F$3110,4,FALSE)="","",VLOOKUP($P91,'PM10 Results'!$A$1648:$F$3110,4,FALSE))</f>
        <v/>
      </c>
      <c r="S91" s="36" t="str">
        <f>IF(VLOOKUP($P91,'PM10 Results'!$A$1648:$F$3110,6,FALSE)="","",VLOOKUP($P91,'PM10 Results'!$A$1648:$F$3110,6,FALSE))</f>
        <v/>
      </c>
    </row>
    <row r="92" spans="1:19" x14ac:dyDescent="0.3">
      <c r="A92" s="35">
        <f t="shared" si="8"/>
        <v>45922</v>
      </c>
      <c r="B92" s="36" t="str">
        <f>IF(VLOOKUP($A92,'PM10 Results'!$A$1648:$F$3110,2,FALSE)="","",VLOOKUP($A92,'PM10 Results'!$A$1648:$F$3110,2,FALSE))</f>
        <v/>
      </c>
      <c r="C92" s="36" t="str">
        <f>IF(VLOOKUP($A92,'PM10 Results'!$A$1648:$F$3110,4,FALSE)="","",VLOOKUP($A92,'PM10 Results'!$A$1648:$F$3110,4,FALSE))</f>
        <v/>
      </c>
      <c r="D92" s="36" t="str">
        <f>IF(VLOOKUP($A92,'PM10 Results'!$A$1648:$F$3110,6,FALSE)="","",VLOOKUP($A92,'PM10 Results'!$A$1648:$F$3110,6,FALSE))</f>
        <v/>
      </c>
      <c r="E92" s="26"/>
      <c r="F92" s="35">
        <f t="shared" si="9"/>
        <v>45952</v>
      </c>
      <c r="G92" s="36" t="str">
        <f>IF(VLOOKUP($F92,'PM10 Results'!$A$1648:$F$3110,2,FALSE)="","",VLOOKUP($F92,'PM10 Results'!$A$1648:$F$3110,2,FALSE))</f>
        <v/>
      </c>
      <c r="H92" s="36" t="str">
        <f>IF(VLOOKUP($F92,'PM10 Results'!$A$1648:$F$3110,4,FALSE)="","",VLOOKUP($F92,'PM10 Results'!$A$1648:$F$3110,4,FALSE))</f>
        <v/>
      </c>
      <c r="I92" s="36" t="str">
        <f>IF(VLOOKUP($F92,'PM10 Results'!$A$1648:$F$3110,6,FALSE)="","",VLOOKUP($F92,'PM10 Results'!$A$1648:$F$3110,6,FALSE))</f>
        <v/>
      </c>
      <c r="J92" s="26"/>
      <c r="K92" s="35">
        <f t="shared" si="10"/>
        <v>45983</v>
      </c>
      <c r="L92" s="36" t="str">
        <f>IF(VLOOKUP($K92,'PM10 Results'!$A$1648:$F$3110,2,FALSE)="","",VLOOKUP($K92,'PM10 Results'!$A$1648:$F$3110,2,FALSE))</f>
        <v/>
      </c>
      <c r="M92" s="36" t="str">
        <f>IF(VLOOKUP($K92,'PM10 Results'!$A$1648:$F$3110,4,FALSE)="","",VLOOKUP($K92,'PM10 Results'!$A$1648:$F$3110,4,FALSE))</f>
        <v/>
      </c>
      <c r="N92" s="36" t="str">
        <f>IF(VLOOKUP($K92,'PM10 Results'!$A$1648:$F$3110,6,FALSE)="","",VLOOKUP($K92,'PM10 Results'!$A$1648:$F$3110,6,FALSE))</f>
        <v/>
      </c>
      <c r="P92" s="35">
        <f t="shared" si="11"/>
        <v>46013</v>
      </c>
      <c r="Q92" s="36" t="str">
        <f>IF(VLOOKUP($P92,'PM10 Results'!$A$1648:$F$3110,2,FALSE)="","",VLOOKUP($P92,'PM10 Results'!$A$1648:$F$3110,2,FALSE))</f>
        <v/>
      </c>
      <c r="R92" s="36" t="str">
        <f>IF(VLOOKUP($P92,'PM10 Results'!$A$1648:$F$3110,4,FALSE)="","",VLOOKUP($P92,'PM10 Results'!$A$1648:$F$3110,4,FALSE))</f>
        <v/>
      </c>
      <c r="S92" s="36" t="str">
        <f>IF(VLOOKUP($P92,'PM10 Results'!$A$1648:$F$3110,6,FALSE)="","",VLOOKUP($P92,'PM10 Results'!$A$1648:$F$3110,6,FALSE))</f>
        <v/>
      </c>
    </row>
    <row r="93" spans="1:19" x14ac:dyDescent="0.3">
      <c r="A93" s="35">
        <f t="shared" si="8"/>
        <v>45923</v>
      </c>
      <c r="B93" s="36" t="str">
        <f>IF(VLOOKUP($A93,'PM10 Results'!$A$1648:$F$3110,2,FALSE)="","",VLOOKUP($A93,'PM10 Results'!$A$1648:$F$3110,2,FALSE))</f>
        <v/>
      </c>
      <c r="C93" s="36" t="str">
        <f>IF(VLOOKUP($A93,'PM10 Results'!$A$1648:$F$3110,4,FALSE)="","",VLOOKUP($A93,'PM10 Results'!$A$1648:$F$3110,4,FALSE))</f>
        <v/>
      </c>
      <c r="D93" s="36" t="str">
        <f>IF(VLOOKUP($A93,'PM10 Results'!$A$1648:$F$3110,6,FALSE)="","",VLOOKUP($A93,'PM10 Results'!$A$1648:$F$3110,6,FALSE))</f>
        <v/>
      </c>
      <c r="E93" s="26"/>
      <c r="F93" s="35">
        <f t="shared" si="9"/>
        <v>45953</v>
      </c>
      <c r="G93" s="36" t="str">
        <f>IF(VLOOKUP($F93,'PM10 Results'!$A$1648:$F$3110,2,FALSE)="","",VLOOKUP($F93,'PM10 Results'!$A$1648:$F$3110,2,FALSE))</f>
        <v/>
      </c>
      <c r="H93" s="36" t="str">
        <f>IF(VLOOKUP($F93,'PM10 Results'!$A$1648:$F$3110,4,FALSE)="","",VLOOKUP($F93,'PM10 Results'!$A$1648:$F$3110,4,FALSE))</f>
        <v/>
      </c>
      <c r="I93" s="36" t="str">
        <f>IF(VLOOKUP($F93,'PM10 Results'!$A$1648:$F$3110,6,FALSE)="","",VLOOKUP($F93,'PM10 Results'!$A$1648:$F$3110,6,FALSE))</f>
        <v/>
      </c>
      <c r="J93" s="26"/>
      <c r="K93" s="35">
        <f t="shared" si="10"/>
        <v>45984</v>
      </c>
      <c r="L93" s="36" t="str">
        <f>IF(VLOOKUP($K93,'PM10 Results'!$A$1648:$F$3110,2,FALSE)="","",VLOOKUP($K93,'PM10 Results'!$A$1648:$F$3110,2,FALSE))</f>
        <v/>
      </c>
      <c r="M93" s="36" t="str">
        <f>IF(VLOOKUP($K93,'PM10 Results'!$A$1648:$F$3110,4,FALSE)="","",VLOOKUP($K93,'PM10 Results'!$A$1648:$F$3110,4,FALSE))</f>
        <v/>
      </c>
      <c r="N93" s="36" t="str">
        <f>IF(VLOOKUP($K93,'PM10 Results'!$A$1648:$F$3110,6,FALSE)="","",VLOOKUP($K93,'PM10 Results'!$A$1648:$F$3110,6,FALSE))</f>
        <v/>
      </c>
      <c r="P93" s="35">
        <f t="shared" si="11"/>
        <v>46014</v>
      </c>
      <c r="Q93" s="36" t="str">
        <f>IF(VLOOKUP($P93,'PM10 Results'!$A$1648:$F$3110,2,FALSE)="","",VLOOKUP($P93,'PM10 Results'!$A$1648:$F$3110,2,FALSE))</f>
        <v/>
      </c>
      <c r="R93" s="36" t="str">
        <f>IF(VLOOKUP($P93,'PM10 Results'!$A$1648:$F$3110,4,FALSE)="","",VLOOKUP($P93,'PM10 Results'!$A$1648:$F$3110,4,FALSE))</f>
        <v/>
      </c>
      <c r="S93" s="36" t="str">
        <f>IF(VLOOKUP($P93,'PM10 Results'!$A$1648:$F$3110,6,FALSE)="","",VLOOKUP($P93,'PM10 Results'!$A$1648:$F$3110,6,FALSE))</f>
        <v/>
      </c>
    </row>
    <row r="94" spans="1:19" x14ac:dyDescent="0.3">
      <c r="A94" s="35">
        <f t="shared" si="8"/>
        <v>45924</v>
      </c>
      <c r="B94" s="36" t="str">
        <f>IF(VLOOKUP($A94,'PM10 Results'!$A$1648:$F$3110,2,FALSE)="","",VLOOKUP($A94,'PM10 Results'!$A$1648:$F$3110,2,FALSE))</f>
        <v/>
      </c>
      <c r="C94" s="36" t="str">
        <f>IF(VLOOKUP($A94,'PM10 Results'!$A$1648:$F$3110,4,FALSE)="","",VLOOKUP($A94,'PM10 Results'!$A$1648:$F$3110,4,FALSE))</f>
        <v/>
      </c>
      <c r="D94" s="36" t="str">
        <f>IF(VLOOKUP($A94,'PM10 Results'!$A$1648:$F$3110,6,FALSE)="","",VLOOKUP($A94,'PM10 Results'!$A$1648:$F$3110,6,FALSE))</f>
        <v/>
      </c>
      <c r="E94" s="26"/>
      <c r="F94" s="35">
        <f t="shared" si="9"/>
        <v>45954</v>
      </c>
      <c r="G94" s="36" t="str">
        <f>IF(VLOOKUP($F94,'PM10 Results'!$A$1648:$F$3110,2,FALSE)="","",VLOOKUP($F94,'PM10 Results'!$A$1648:$F$3110,2,FALSE))</f>
        <v/>
      </c>
      <c r="H94" s="36" t="str">
        <f>IF(VLOOKUP($F94,'PM10 Results'!$A$1648:$F$3110,4,FALSE)="","",VLOOKUP($F94,'PM10 Results'!$A$1648:$F$3110,4,FALSE))</f>
        <v/>
      </c>
      <c r="I94" s="36" t="str">
        <f>IF(VLOOKUP($F94,'PM10 Results'!$A$1648:$F$3110,6,FALSE)="","",VLOOKUP($F94,'PM10 Results'!$A$1648:$F$3110,6,FALSE))</f>
        <v/>
      </c>
      <c r="J94" s="26"/>
      <c r="K94" s="35">
        <f t="shared" si="10"/>
        <v>45985</v>
      </c>
      <c r="L94" s="36" t="str">
        <f>IF(VLOOKUP($K94,'PM10 Results'!$A$1648:$F$3110,2,FALSE)="","",VLOOKUP($K94,'PM10 Results'!$A$1648:$F$3110,2,FALSE))</f>
        <v/>
      </c>
      <c r="M94" s="36" t="str">
        <f>IF(VLOOKUP($K94,'PM10 Results'!$A$1648:$F$3110,4,FALSE)="","",VLOOKUP($K94,'PM10 Results'!$A$1648:$F$3110,4,FALSE))</f>
        <v/>
      </c>
      <c r="N94" s="36" t="str">
        <f>IF(VLOOKUP($K94,'PM10 Results'!$A$1648:$F$3110,6,FALSE)="","",VLOOKUP($K94,'PM10 Results'!$A$1648:$F$3110,6,FALSE))</f>
        <v/>
      </c>
      <c r="P94" s="35">
        <f t="shared" si="11"/>
        <v>46015</v>
      </c>
      <c r="Q94" s="36" t="str">
        <f>IF(VLOOKUP($P94,'PM10 Results'!$A$1648:$F$3110,2,FALSE)="","",VLOOKUP($P94,'PM10 Results'!$A$1648:$F$3110,2,FALSE))</f>
        <v/>
      </c>
      <c r="R94" s="36" t="str">
        <f>IF(VLOOKUP($P94,'PM10 Results'!$A$1648:$F$3110,4,FALSE)="","",VLOOKUP($P94,'PM10 Results'!$A$1648:$F$3110,4,FALSE))</f>
        <v/>
      </c>
      <c r="S94" s="36" t="str">
        <f>IF(VLOOKUP($P94,'PM10 Results'!$A$1648:$F$3110,6,FALSE)="","",VLOOKUP($P94,'PM10 Results'!$A$1648:$F$3110,6,FALSE))</f>
        <v/>
      </c>
    </row>
    <row r="95" spans="1:19" x14ac:dyDescent="0.3">
      <c r="A95" s="35">
        <f t="shared" si="8"/>
        <v>45925</v>
      </c>
      <c r="B95" s="36" t="str">
        <f>IF(VLOOKUP($A95,'PM10 Results'!$A$1648:$F$3110,2,FALSE)="","",VLOOKUP($A95,'PM10 Results'!$A$1648:$F$3110,2,FALSE))</f>
        <v/>
      </c>
      <c r="C95" s="36" t="str">
        <f>IF(VLOOKUP($A95,'PM10 Results'!$A$1648:$F$3110,4,FALSE)="","",VLOOKUP($A95,'PM10 Results'!$A$1648:$F$3110,4,FALSE))</f>
        <v/>
      </c>
      <c r="D95" s="36" t="str">
        <f>IF(VLOOKUP($A95,'PM10 Results'!$A$1648:$F$3110,6,FALSE)="","",VLOOKUP($A95,'PM10 Results'!$A$1648:$F$3110,6,FALSE))</f>
        <v/>
      </c>
      <c r="E95" s="26"/>
      <c r="F95" s="35">
        <f t="shared" si="9"/>
        <v>45955</v>
      </c>
      <c r="G95" s="36" t="str">
        <f>IF(VLOOKUP($F95,'PM10 Results'!$A$1648:$F$3110,2,FALSE)="","",VLOOKUP($F95,'PM10 Results'!$A$1648:$F$3110,2,FALSE))</f>
        <v/>
      </c>
      <c r="H95" s="36" t="str">
        <f>IF(VLOOKUP($F95,'PM10 Results'!$A$1648:$F$3110,4,FALSE)="","",VLOOKUP($F95,'PM10 Results'!$A$1648:$F$3110,4,FALSE))</f>
        <v/>
      </c>
      <c r="I95" s="36" t="str">
        <f>IF(VLOOKUP($F95,'PM10 Results'!$A$1648:$F$3110,6,FALSE)="","",VLOOKUP($F95,'PM10 Results'!$A$1648:$F$3110,6,FALSE))</f>
        <v/>
      </c>
      <c r="J95" s="26"/>
      <c r="K95" s="35">
        <f t="shared" si="10"/>
        <v>45986</v>
      </c>
      <c r="L95" s="36" t="str">
        <f>IF(VLOOKUP($K95,'PM10 Results'!$A$1648:$F$3110,2,FALSE)="","",VLOOKUP($K95,'PM10 Results'!$A$1648:$F$3110,2,FALSE))</f>
        <v/>
      </c>
      <c r="M95" s="36" t="str">
        <f>IF(VLOOKUP($K95,'PM10 Results'!$A$1648:$F$3110,4,FALSE)="","",VLOOKUP($K95,'PM10 Results'!$A$1648:$F$3110,4,FALSE))</f>
        <v/>
      </c>
      <c r="N95" s="36" t="str">
        <f>IF(VLOOKUP($K95,'PM10 Results'!$A$1648:$F$3110,6,FALSE)="","",VLOOKUP($K95,'PM10 Results'!$A$1648:$F$3110,6,FALSE))</f>
        <v/>
      </c>
      <c r="P95" s="35">
        <f t="shared" si="11"/>
        <v>46016</v>
      </c>
      <c r="Q95" s="36" t="str">
        <f>IF(VLOOKUP($P95,'PM10 Results'!$A$1648:$F$3110,2,FALSE)="","",VLOOKUP($P95,'PM10 Results'!$A$1648:$F$3110,2,FALSE))</f>
        <v/>
      </c>
      <c r="R95" s="36" t="str">
        <f>IF(VLOOKUP($P95,'PM10 Results'!$A$1648:$F$3110,4,FALSE)="","",VLOOKUP($P95,'PM10 Results'!$A$1648:$F$3110,4,FALSE))</f>
        <v/>
      </c>
      <c r="S95" s="36" t="str">
        <f>IF(VLOOKUP($P95,'PM10 Results'!$A$1648:$F$3110,6,FALSE)="","",VLOOKUP($P95,'PM10 Results'!$A$1648:$F$3110,6,FALSE))</f>
        <v/>
      </c>
    </row>
    <row r="96" spans="1:19" x14ac:dyDescent="0.3">
      <c r="A96" s="35">
        <f t="shared" si="8"/>
        <v>45926</v>
      </c>
      <c r="B96" s="36" t="str">
        <f>IF(VLOOKUP($A96,'PM10 Results'!$A$1648:$F$3110,2,FALSE)="","",VLOOKUP($A96,'PM10 Results'!$A$1648:$F$3110,2,FALSE))</f>
        <v/>
      </c>
      <c r="C96" s="36" t="str">
        <f>IF(VLOOKUP($A96,'PM10 Results'!$A$1648:$F$3110,4,FALSE)="","",VLOOKUP($A96,'PM10 Results'!$A$1648:$F$3110,4,FALSE))</f>
        <v/>
      </c>
      <c r="D96" s="36" t="str">
        <f>IF(VLOOKUP($A96,'PM10 Results'!$A$1648:$F$3110,6,FALSE)="","",VLOOKUP($A96,'PM10 Results'!$A$1648:$F$3110,6,FALSE))</f>
        <v/>
      </c>
      <c r="E96" s="26"/>
      <c r="F96" s="35">
        <f t="shared" si="9"/>
        <v>45956</v>
      </c>
      <c r="G96" s="36" t="str">
        <f>IF(VLOOKUP($F96,'PM10 Results'!$A$1648:$F$3110,2,FALSE)="","",VLOOKUP($F96,'PM10 Results'!$A$1648:$F$3110,2,FALSE))</f>
        <v/>
      </c>
      <c r="H96" s="36" t="str">
        <f>IF(VLOOKUP($F96,'PM10 Results'!$A$1648:$F$3110,4,FALSE)="","",VLOOKUP($F96,'PM10 Results'!$A$1648:$F$3110,4,FALSE))</f>
        <v/>
      </c>
      <c r="I96" s="36" t="str">
        <f>IF(VLOOKUP($F96,'PM10 Results'!$A$1648:$F$3110,6,FALSE)="","",VLOOKUP($F96,'PM10 Results'!$A$1648:$F$3110,6,FALSE))</f>
        <v/>
      </c>
      <c r="J96" s="26"/>
      <c r="K96" s="35">
        <f t="shared" si="10"/>
        <v>45987</v>
      </c>
      <c r="L96" s="36" t="str">
        <f>IF(VLOOKUP($K96,'PM10 Results'!$A$1648:$F$3110,2,FALSE)="","",VLOOKUP($K96,'PM10 Results'!$A$1648:$F$3110,2,FALSE))</f>
        <v/>
      </c>
      <c r="M96" s="36" t="str">
        <f>IF(VLOOKUP($K96,'PM10 Results'!$A$1648:$F$3110,4,FALSE)="","",VLOOKUP($K96,'PM10 Results'!$A$1648:$F$3110,4,FALSE))</f>
        <v/>
      </c>
      <c r="N96" s="36" t="str">
        <f>IF(VLOOKUP($K96,'PM10 Results'!$A$1648:$F$3110,6,FALSE)="","",VLOOKUP($K96,'PM10 Results'!$A$1648:$F$3110,6,FALSE))</f>
        <v/>
      </c>
      <c r="P96" s="35">
        <f t="shared" si="11"/>
        <v>46017</v>
      </c>
      <c r="Q96" s="36" t="str">
        <f>IF(VLOOKUP($P96,'PM10 Results'!$A$1648:$F$3110,2,FALSE)="","",VLOOKUP($P96,'PM10 Results'!$A$1648:$F$3110,2,FALSE))</f>
        <v/>
      </c>
      <c r="R96" s="36" t="str">
        <f>IF(VLOOKUP($P96,'PM10 Results'!$A$1648:$F$3110,4,FALSE)="","",VLOOKUP($P96,'PM10 Results'!$A$1648:$F$3110,4,FALSE))</f>
        <v/>
      </c>
      <c r="S96" s="36" t="str">
        <f>IF(VLOOKUP($P96,'PM10 Results'!$A$1648:$F$3110,6,FALSE)="","",VLOOKUP($P96,'PM10 Results'!$A$1648:$F$3110,6,FALSE))</f>
        <v/>
      </c>
    </row>
    <row r="97" spans="1:19" x14ac:dyDescent="0.3">
      <c r="A97" s="35">
        <f t="shared" si="8"/>
        <v>45927</v>
      </c>
      <c r="B97" s="36" t="str">
        <f>IF(VLOOKUP($A97,'PM10 Results'!$A$1648:$F$3110,2,FALSE)="","",VLOOKUP($A97,'PM10 Results'!$A$1648:$F$3110,2,FALSE))</f>
        <v/>
      </c>
      <c r="C97" s="36" t="str">
        <f>IF(VLOOKUP($A97,'PM10 Results'!$A$1648:$F$3110,4,FALSE)="","",VLOOKUP($A97,'PM10 Results'!$A$1648:$F$3110,4,FALSE))</f>
        <v/>
      </c>
      <c r="D97" s="36" t="str">
        <f>IF(VLOOKUP($A97,'PM10 Results'!$A$1648:$F$3110,6,FALSE)="","",VLOOKUP($A97,'PM10 Results'!$A$1648:$F$3110,6,FALSE))</f>
        <v/>
      </c>
      <c r="E97" s="26"/>
      <c r="F97" s="35">
        <f t="shared" si="9"/>
        <v>45957</v>
      </c>
      <c r="G97" s="36" t="str">
        <f>IF(VLOOKUP($F97,'PM10 Results'!$A$1648:$F$3110,2,FALSE)="","",VLOOKUP($F97,'PM10 Results'!$A$1648:$F$3110,2,FALSE))</f>
        <v/>
      </c>
      <c r="H97" s="36" t="str">
        <f>IF(VLOOKUP($F97,'PM10 Results'!$A$1648:$F$3110,4,FALSE)="","",VLOOKUP($F97,'PM10 Results'!$A$1648:$F$3110,4,FALSE))</f>
        <v/>
      </c>
      <c r="I97" s="36" t="str">
        <f>IF(VLOOKUP($F97,'PM10 Results'!$A$1648:$F$3110,6,FALSE)="","",VLOOKUP($F97,'PM10 Results'!$A$1648:$F$3110,6,FALSE))</f>
        <v/>
      </c>
      <c r="J97" s="26"/>
      <c r="K97" s="35">
        <f t="shared" si="10"/>
        <v>45988</v>
      </c>
      <c r="L97" s="36" t="str">
        <f>IF(VLOOKUP($K97,'PM10 Results'!$A$1648:$F$3110,2,FALSE)="","",VLOOKUP($K97,'PM10 Results'!$A$1648:$F$3110,2,FALSE))</f>
        <v/>
      </c>
      <c r="M97" s="36" t="str">
        <f>IF(VLOOKUP($K97,'PM10 Results'!$A$1648:$F$3110,4,FALSE)="","",VLOOKUP($K97,'PM10 Results'!$A$1648:$F$3110,4,FALSE))</f>
        <v/>
      </c>
      <c r="N97" s="36" t="str">
        <f>IF(VLOOKUP($K97,'PM10 Results'!$A$1648:$F$3110,6,FALSE)="","",VLOOKUP($K97,'PM10 Results'!$A$1648:$F$3110,6,FALSE))</f>
        <v/>
      </c>
      <c r="P97" s="35">
        <f t="shared" si="11"/>
        <v>46018</v>
      </c>
      <c r="Q97" s="36" t="str">
        <f>IF(VLOOKUP($P97,'PM10 Results'!$A$1648:$F$3110,2,FALSE)="","",VLOOKUP($P97,'PM10 Results'!$A$1648:$F$3110,2,FALSE))</f>
        <v/>
      </c>
      <c r="R97" s="36" t="str">
        <f>IF(VLOOKUP($P97,'PM10 Results'!$A$1648:$F$3110,4,FALSE)="","",VLOOKUP($P97,'PM10 Results'!$A$1648:$F$3110,4,FALSE))</f>
        <v/>
      </c>
      <c r="S97" s="36" t="str">
        <f>IF(VLOOKUP($P97,'PM10 Results'!$A$1648:$F$3110,6,FALSE)="","",VLOOKUP($P97,'PM10 Results'!$A$1648:$F$3110,6,FALSE))</f>
        <v/>
      </c>
    </row>
    <row r="98" spans="1:19" x14ac:dyDescent="0.3">
      <c r="A98" s="35">
        <f t="shared" si="8"/>
        <v>45928</v>
      </c>
      <c r="B98" s="36" t="str">
        <f>IF(VLOOKUP($A98,'PM10 Results'!$A$1648:$F$3110,2,FALSE)="","",VLOOKUP($A98,'PM10 Results'!$A$1648:$F$3110,2,FALSE))</f>
        <v/>
      </c>
      <c r="C98" s="36" t="str">
        <f>IF(VLOOKUP($A98,'PM10 Results'!$A$1648:$F$3110,4,FALSE)="","",VLOOKUP($A98,'PM10 Results'!$A$1648:$F$3110,4,FALSE))</f>
        <v/>
      </c>
      <c r="D98" s="36" t="str">
        <f>IF(VLOOKUP($A98,'PM10 Results'!$A$1648:$F$3110,6,FALSE)="","",VLOOKUP($A98,'PM10 Results'!$A$1648:$F$3110,6,FALSE))</f>
        <v/>
      </c>
      <c r="E98" s="26"/>
      <c r="F98" s="35">
        <f t="shared" si="9"/>
        <v>45958</v>
      </c>
      <c r="G98" s="36" t="str">
        <f>IF(VLOOKUP($F98,'PM10 Results'!$A$1648:$F$3110,2,FALSE)="","",VLOOKUP($F98,'PM10 Results'!$A$1648:$F$3110,2,FALSE))</f>
        <v/>
      </c>
      <c r="H98" s="36" t="str">
        <f>IF(VLOOKUP($F98,'PM10 Results'!$A$1648:$F$3110,4,FALSE)="","",VLOOKUP($F98,'PM10 Results'!$A$1648:$F$3110,4,FALSE))</f>
        <v/>
      </c>
      <c r="I98" s="36" t="str">
        <f>IF(VLOOKUP($F98,'PM10 Results'!$A$1648:$F$3110,6,FALSE)="","",VLOOKUP($F98,'PM10 Results'!$A$1648:$F$3110,6,FALSE))</f>
        <v/>
      </c>
      <c r="J98" s="26"/>
      <c r="K98" s="35">
        <f t="shared" si="10"/>
        <v>45989</v>
      </c>
      <c r="L98" s="36" t="str">
        <f>IF(VLOOKUP($K98,'PM10 Results'!$A$1648:$F$3110,2,FALSE)="","",VLOOKUP($K98,'PM10 Results'!$A$1648:$F$3110,2,FALSE))</f>
        <v/>
      </c>
      <c r="M98" s="36" t="str">
        <f>IF(VLOOKUP($K98,'PM10 Results'!$A$1648:$F$3110,4,FALSE)="","",VLOOKUP($K98,'PM10 Results'!$A$1648:$F$3110,4,FALSE))</f>
        <v/>
      </c>
      <c r="N98" s="36" t="str">
        <f>IF(VLOOKUP($K98,'PM10 Results'!$A$1648:$F$3110,6,FALSE)="","",VLOOKUP($K98,'PM10 Results'!$A$1648:$F$3110,6,FALSE))</f>
        <v/>
      </c>
      <c r="P98" s="35">
        <f t="shared" si="11"/>
        <v>46019</v>
      </c>
      <c r="Q98" s="36" t="str">
        <f>IF(VLOOKUP($P98,'PM10 Results'!$A$1648:$F$3110,2,FALSE)="","",VLOOKUP($P98,'PM10 Results'!$A$1648:$F$3110,2,FALSE))</f>
        <v/>
      </c>
      <c r="R98" s="36" t="str">
        <f>IF(VLOOKUP($P98,'PM10 Results'!$A$1648:$F$3110,4,FALSE)="","",VLOOKUP($P98,'PM10 Results'!$A$1648:$F$3110,4,FALSE))</f>
        <v/>
      </c>
      <c r="S98" s="36" t="str">
        <f>IF(VLOOKUP($P98,'PM10 Results'!$A$1648:$F$3110,6,FALSE)="","",VLOOKUP($P98,'PM10 Results'!$A$1648:$F$3110,6,FALSE))</f>
        <v/>
      </c>
    </row>
    <row r="99" spans="1:19" x14ac:dyDescent="0.3">
      <c r="A99" s="35">
        <f t="shared" si="8"/>
        <v>45929</v>
      </c>
      <c r="B99" s="36" t="str">
        <f>IF(VLOOKUP($A99,'PM10 Results'!$A$1648:$F$3110,2,FALSE)="","",VLOOKUP($A99,'PM10 Results'!$A$1648:$F$3110,2,FALSE))</f>
        <v/>
      </c>
      <c r="C99" s="36" t="str">
        <f>IF(VLOOKUP($A99,'PM10 Results'!$A$1648:$F$3110,4,FALSE)="","",VLOOKUP($A99,'PM10 Results'!$A$1648:$F$3110,4,FALSE))</f>
        <v/>
      </c>
      <c r="D99" s="36" t="str">
        <f>IF(VLOOKUP($A99,'PM10 Results'!$A$1648:$F$3110,6,FALSE)="","",VLOOKUP($A99,'PM10 Results'!$A$1648:$F$3110,6,FALSE))</f>
        <v/>
      </c>
      <c r="E99" s="26"/>
      <c r="F99" s="35">
        <f t="shared" si="9"/>
        <v>45959</v>
      </c>
      <c r="G99" s="36" t="str">
        <f>IF(VLOOKUP($F99,'PM10 Results'!$A$1648:$F$3110,2,FALSE)="","",VLOOKUP($F99,'PM10 Results'!$A$1648:$F$3110,2,FALSE))</f>
        <v/>
      </c>
      <c r="H99" s="36" t="str">
        <f>IF(VLOOKUP($F99,'PM10 Results'!$A$1648:$F$3110,4,FALSE)="","",VLOOKUP($F99,'PM10 Results'!$A$1648:$F$3110,4,FALSE))</f>
        <v/>
      </c>
      <c r="I99" s="36" t="str">
        <f>IF(VLOOKUP($F99,'PM10 Results'!$A$1648:$F$3110,6,FALSE)="","",VLOOKUP($F99,'PM10 Results'!$A$1648:$F$3110,6,FALSE))</f>
        <v/>
      </c>
      <c r="J99" s="26"/>
      <c r="K99" s="35">
        <f t="shared" si="10"/>
        <v>45990</v>
      </c>
      <c r="L99" s="36" t="str">
        <f>IF(VLOOKUP($K99,'PM10 Results'!$A$1648:$F$3110,2,FALSE)="","",VLOOKUP($K99,'PM10 Results'!$A$1648:$F$3110,2,FALSE))</f>
        <v/>
      </c>
      <c r="M99" s="36" t="str">
        <f>IF(VLOOKUP($K99,'PM10 Results'!$A$1648:$F$3110,4,FALSE)="","",VLOOKUP($K99,'PM10 Results'!$A$1648:$F$3110,4,FALSE))</f>
        <v/>
      </c>
      <c r="N99" s="36" t="str">
        <f>IF(VLOOKUP($K99,'PM10 Results'!$A$1648:$F$3110,6,FALSE)="","",VLOOKUP($K99,'PM10 Results'!$A$1648:$F$3110,6,FALSE))</f>
        <v/>
      </c>
      <c r="P99" s="35">
        <f t="shared" si="11"/>
        <v>46020</v>
      </c>
      <c r="Q99" s="36" t="str">
        <f>IF(VLOOKUP($P99,'PM10 Results'!$A$1648:$F$3110,2,FALSE)="","",VLOOKUP($P99,'PM10 Results'!$A$1648:$F$3110,2,FALSE))</f>
        <v/>
      </c>
      <c r="R99" s="36" t="str">
        <f>IF(VLOOKUP($P99,'PM10 Results'!$A$1648:$F$3110,4,FALSE)="","",VLOOKUP($P99,'PM10 Results'!$A$1648:$F$3110,4,FALSE))</f>
        <v/>
      </c>
      <c r="S99" s="36" t="str">
        <f>IF(VLOOKUP($P99,'PM10 Results'!$A$1648:$F$3110,6,FALSE)="","",VLOOKUP($P99,'PM10 Results'!$A$1648:$F$3110,6,FALSE))</f>
        <v/>
      </c>
    </row>
    <row r="100" spans="1:19" x14ac:dyDescent="0.3">
      <c r="A100" s="35">
        <f t="shared" si="8"/>
        <v>45930</v>
      </c>
      <c r="B100" s="36" t="str">
        <f>IF(VLOOKUP($A100,'PM10 Results'!$A$1648:$F$3110,2,FALSE)="","",VLOOKUP($A100,'PM10 Results'!$A$1648:$F$3110,2,FALSE))</f>
        <v/>
      </c>
      <c r="C100" s="36" t="str">
        <f>IF(VLOOKUP($A100,'PM10 Results'!$A$1648:$F$3110,4,FALSE)="","",VLOOKUP($A100,'PM10 Results'!$A$1648:$F$3110,4,FALSE))</f>
        <v/>
      </c>
      <c r="D100" s="36" t="str">
        <f>IF(VLOOKUP($A100,'PM10 Results'!$A$1648:$F$3110,6,FALSE)="","",VLOOKUP($A100,'PM10 Results'!$A$1648:$F$3110,6,FALSE))</f>
        <v/>
      </c>
      <c r="E100" s="26"/>
      <c r="F100" s="35">
        <f t="shared" si="9"/>
        <v>45960</v>
      </c>
      <c r="G100" s="36" t="str">
        <f>IF(VLOOKUP($F100,'PM10 Results'!$A$1648:$F$3110,2,FALSE)="","",VLOOKUP($F100,'PM10 Results'!$A$1648:$F$3110,2,FALSE))</f>
        <v/>
      </c>
      <c r="H100" s="36" t="str">
        <f>IF(VLOOKUP($F100,'PM10 Results'!$A$1648:$F$3110,4,FALSE)="","",VLOOKUP($F100,'PM10 Results'!$A$1648:$F$3110,4,FALSE))</f>
        <v/>
      </c>
      <c r="I100" s="36" t="str">
        <f>IF(VLOOKUP($F100,'PM10 Results'!$A$1648:$F$3110,6,FALSE)="","",VLOOKUP($F100,'PM10 Results'!$A$1648:$F$3110,6,FALSE))</f>
        <v/>
      </c>
      <c r="J100" s="26"/>
      <c r="K100" s="35">
        <f t="shared" si="10"/>
        <v>45991</v>
      </c>
      <c r="L100" s="36" t="str">
        <f>IF(VLOOKUP($K100,'PM10 Results'!$A$1648:$F$3110,2,FALSE)="","",VLOOKUP($K100,'PM10 Results'!$A$1648:$F$3110,2,FALSE))</f>
        <v/>
      </c>
      <c r="M100" s="36" t="str">
        <f>IF(VLOOKUP($K100,'PM10 Results'!$A$1648:$F$3110,4,FALSE)="","",VLOOKUP($K100,'PM10 Results'!$A$1648:$F$3110,4,FALSE))</f>
        <v/>
      </c>
      <c r="N100" s="36" t="str">
        <f>IF(VLOOKUP($K100,'PM10 Results'!$A$1648:$F$3110,6,FALSE)="","",VLOOKUP($K100,'PM10 Results'!$A$1648:$F$3110,6,FALSE))</f>
        <v/>
      </c>
      <c r="P100" s="35">
        <f t="shared" si="11"/>
        <v>46021</v>
      </c>
      <c r="Q100" s="36" t="str">
        <f>IF(VLOOKUP($P100,'PM10 Results'!$A$1648:$F$3110,2,FALSE)="","",VLOOKUP($P100,'PM10 Results'!$A$1648:$F$3110,2,FALSE))</f>
        <v/>
      </c>
      <c r="R100" s="36" t="str">
        <f>IF(VLOOKUP($P100,'PM10 Results'!$A$1648:$F$3110,4,FALSE)="","",VLOOKUP($P100,'PM10 Results'!$A$1648:$F$3110,4,FALSE))</f>
        <v/>
      </c>
      <c r="S100" s="36" t="str">
        <f>IF(VLOOKUP($P100,'PM10 Results'!$A$1648:$F$3110,6,FALSE)="","",VLOOKUP($P100,'PM10 Results'!$A$1648:$F$3110,6,FALSE))</f>
        <v/>
      </c>
    </row>
    <row r="101" spans="1:19" x14ac:dyDescent="0.3">
      <c r="E101" s="26"/>
      <c r="F101" s="35">
        <f t="shared" si="9"/>
        <v>45961</v>
      </c>
      <c r="G101" s="36" t="str">
        <f>IF(VLOOKUP($F101,'PM10 Results'!$A$1648:$F$3110,2,FALSE)="","",VLOOKUP($F101,'PM10 Results'!$A$1648:$F$3110,2,FALSE))</f>
        <v/>
      </c>
      <c r="H101" s="36" t="str">
        <f>IF(VLOOKUP($F101,'PM10 Results'!$A$1648:$F$3110,4,FALSE)="","",VLOOKUP($F101,'PM10 Results'!$A$1648:$F$3110,4,FALSE))</f>
        <v/>
      </c>
      <c r="I101" s="36" t="str">
        <f>IF(VLOOKUP($F101,'PM10 Results'!$A$1648:$F$3110,6,FALSE)="","",VLOOKUP($F101,'PM10 Results'!$A$1648:$F$3110,6,FALSE))</f>
        <v/>
      </c>
      <c r="J101" s="26"/>
      <c r="P101" s="35">
        <f t="shared" si="11"/>
        <v>46022</v>
      </c>
      <c r="Q101" s="36" t="str">
        <f>IF(VLOOKUP($P101,'PM10 Results'!$A$1648:$F$3110,2,FALSE)="","",VLOOKUP($P101,'PM10 Results'!$A$1648:$F$3110,2,FALSE))</f>
        <v/>
      </c>
      <c r="R101" s="36" t="str">
        <f>IF(VLOOKUP($P101,'PM10 Results'!$A$1648:$F$3110,4,FALSE)="","",VLOOKUP($P101,'PM10 Results'!$A$1648:$F$3110,4,FALSE))</f>
        <v/>
      </c>
      <c r="S101" s="36" t="str">
        <f>IF(VLOOKUP($P101,'PM10 Results'!$A$1648:$F$3110,6,FALSE)="","",VLOOKUP($P101,'PM10 Results'!$A$1648:$F$3110,6,FALSE))</f>
        <v/>
      </c>
    </row>
  </sheetData>
  <mergeCells count="12">
    <mergeCell ref="A69:D69"/>
    <mergeCell ref="F69:I69"/>
    <mergeCell ref="K69:N69"/>
    <mergeCell ref="P69:S69"/>
    <mergeCell ref="K1:N1"/>
    <mergeCell ref="P1:S1"/>
    <mergeCell ref="A35:D35"/>
    <mergeCell ref="F35:I35"/>
    <mergeCell ref="A1:D1"/>
    <mergeCell ref="F1:I1"/>
    <mergeCell ref="K35:N35"/>
    <mergeCell ref="P35:S35"/>
  </mergeCells>
  <pageMargins left="0.7" right="0.7" top="0.75" bottom="0.75" header="0.3" footer="0.3"/>
  <ignoredErrors>
    <ignoredError sqref="C9:H10 D11:H11 C8:G8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3"/>
  <sheetViews>
    <sheetView workbookViewId="0">
      <pane ySplit="2" topLeftCell="A111" activePane="bottomLeft" state="frozen"/>
      <selection pane="bottomLeft" activeCell="B382" sqref="B382"/>
    </sheetView>
  </sheetViews>
  <sheetFormatPr defaultRowHeight="14.4" x14ac:dyDescent="0.3"/>
  <cols>
    <col min="1" max="1" width="21.88671875" style="3" customWidth="1"/>
    <col min="2" max="4" width="17.33203125" style="5" customWidth="1"/>
    <col min="6" max="6" width="13.6640625" customWidth="1"/>
  </cols>
  <sheetData>
    <row r="1" spans="1:13" ht="18" x14ac:dyDescent="0.35">
      <c r="A1" s="18"/>
      <c r="B1" s="27"/>
      <c r="C1" s="27"/>
      <c r="D1" s="27"/>
      <c r="F1" s="67">
        <v>45627</v>
      </c>
      <c r="G1" s="65" t="s">
        <v>36</v>
      </c>
    </row>
    <row r="2" spans="1:13" ht="27" thickBot="1" x14ac:dyDescent="0.35">
      <c r="A2" s="28" t="s">
        <v>4</v>
      </c>
      <c r="B2" s="28" t="s">
        <v>20</v>
      </c>
      <c r="C2" s="28" t="s">
        <v>21</v>
      </c>
      <c r="D2" s="28" t="s">
        <v>22</v>
      </c>
      <c r="G2" s="134" t="s">
        <v>97</v>
      </c>
      <c r="H2" s="134"/>
      <c r="I2" s="134"/>
      <c r="J2" s="134"/>
      <c r="K2" s="134"/>
      <c r="L2" s="134"/>
      <c r="M2" s="134"/>
    </row>
    <row r="3" spans="1:13" x14ac:dyDescent="0.3">
      <c r="A3" s="66">
        <f>F1</f>
        <v>45627</v>
      </c>
      <c r="B3" s="29">
        <f>IF(VLOOKUP($A3,'PM10 Results'!$A$1617:$F$3110,2,FALSE)="","",VLOOKUP($A3,'PM10 Results'!$A$1617:$F$3110,2,FALSE))</f>
        <v>8.42</v>
      </c>
      <c r="C3" s="29">
        <f>IF(VLOOKUP($A3,'PM10 Results'!$A$1617:$F$3110,4,FALSE)="","",VLOOKUP($A3,'PM10 Results'!$A$1617:$F$3110,4,FALSE))</f>
        <v>11.11</v>
      </c>
      <c r="D3" s="29">
        <f>IF(VLOOKUP($A3,'PM10 Results'!$A$1617:$F$3110,6,FALSE)="","",VLOOKUP($A3,'PM10 Results'!$A$1617:$F$3110,6,FALSE))</f>
        <v>9</v>
      </c>
    </row>
    <row r="4" spans="1:13" x14ac:dyDescent="0.3">
      <c r="A4" s="37">
        <f>A3+1</f>
        <v>45628</v>
      </c>
      <c r="B4" s="29">
        <f>IF(VLOOKUP($A4,'PM10 Results'!$A$1617:$F$3110,2,FALSE)="","",VLOOKUP($A4,'PM10 Results'!$A$1617:$F$3110,2,FALSE))</f>
        <v>10.85</v>
      </c>
      <c r="C4" s="29">
        <f>IF(VLOOKUP($A4,'PM10 Results'!$A$1617:$F$3110,4,FALSE)="","",VLOOKUP($A4,'PM10 Results'!$A$1617:$F$3110,4,FALSE))</f>
        <v>15.58</v>
      </c>
      <c r="D4" s="29">
        <f>IF(VLOOKUP($A4,'PM10 Results'!$A$1617:$F$3110,6,FALSE)="","",VLOOKUP($A4,'PM10 Results'!$A$1617:$F$3110,6,FALSE))</f>
        <v>12.27</v>
      </c>
    </row>
    <row r="5" spans="1:13" x14ac:dyDescent="0.3">
      <c r="A5" s="37">
        <f t="shared" ref="A5:A68" si="0">A4+1</f>
        <v>45629</v>
      </c>
      <c r="B5" s="29">
        <f>IF(VLOOKUP($A5,'PM10 Results'!$A$1617:$F$3110,2,FALSE)="","",VLOOKUP($A5,'PM10 Results'!$A$1617:$F$3110,2,FALSE))</f>
        <v>10.89</v>
      </c>
      <c r="C5" s="29">
        <f>IF(VLOOKUP($A5,'PM10 Results'!$A$1617:$F$3110,4,FALSE)="","",VLOOKUP($A5,'PM10 Results'!$A$1617:$F$3110,4,FALSE))</f>
        <v>20.66</v>
      </c>
      <c r="D5" s="29">
        <f>IF(VLOOKUP($A5,'PM10 Results'!$A$1617:$F$3110,6,FALSE)="","",VLOOKUP($A5,'PM10 Results'!$A$1617:$F$3110,6,FALSE))</f>
        <v>13.15</v>
      </c>
    </row>
    <row r="6" spans="1:13" x14ac:dyDescent="0.3">
      <c r="A6" s="37">
        <f t="shared" si="0"/>
        <v>45630</v>
      </c>
      <c r="B6" s="29">
        <f>IF(VLOOKUP($A6,'PM10 Results'!$A$1617:$F$3110,2,FALSE)="","",VLOOKUP($A6,'PM10 Results'!$A$1617:$F$3110,2,FALSE))</f>
        <v>13.07</v>
      </c>
      <c r="C6" s="29">
        <f>IF(VLOOKUP($A6,'PM10 Results'!$A$1617:$F$3110,4,FALSE)="","",VLOOKUP($A6,'PM10 Results'!$A$1617:$F$3110,4,FALSE))</f>
        <v>15.98</v>
      </c>
      <c r="D6" s="29">
        <f>IF(VLOOKUP($A6,'PM10 Results'!$A$1617:$F$3110,6,FALSE)="","",VLOOKUP($A6,'PM10 Results'!$A$1617:$F$3110,6,FALSE))</f>
        <v>16.28</v>
      </c>
    </row>
    <row r="7" spans="1:13" x14ac:dyDescent="0.3">
      <c r="A7" s="37">
        <f t="shared" si="0"/>
        <v>45631</v>
      </c>
      <c r="B7" s="29">
        <f>IF(VLOOKUP($A7,'PM10 Results'!$A$1617:$F$3110,2,FALSE)="","",VLOOKUP($A7,'PM10 Results'!$A$1617:$F$3110,2,FALSE))</f>
        <v>10.97</v>
      </c>
      <c r="C7" s="29">
        <f>IF(VLOOKUP($A7,'PM10 Results'!$A$1617:$F$3110,4,FALSE)="","",VLOOKUP($A7,'PM10 Results'!$A$1617:$F$3110,4,FALSE))</f>
        <v>12.52</v>
      </c>
      <c r="D7" s="29">
        <f>IF(VLOOKUP($A7,'PM10 Results'!$A$1617:$F$3110,6,FALSE)="","",VLOOKUP($A7,'PM10 Results'!$A$1617:$F$3110,6,FALSE))</f>
        <v>13.59</v>
      </c>
    </row>
    <row r="8" spans="1:13" x14ac:dyDescent="0.3">
      <c r="A8" s="37">
        <f t="shared" si="0"/>
        <v>45632</v>
      </c>
      <c r="B8" s="29">
        <f>IF(VLOOKUP($A8,'PM10 Results'!$A$1617:$F$3110,2,FALSE)="","",VLOOKUP($A8,'PM10 Results'!$A$1617:$F$3110,2,FALSE))</f>
        <v>16.22</v>
      </c>
      <c r="C8" s="29">
        <f>IF(VLOOKUP($A8,'PM10 Results'!$A$1617:$F$3110,4,FALSE)="","",VLOOKUP($A8,'PM10 Results'!$A$1617:$F$3110,4,FALSE))</f>
        <v>16.7</v>
      </c>
      <c r="D8" s="29">
        <f>IF(VLOOKUP($A8,'PM10 Results'!$A$1617:$F$3110,6,FALSE)="","",VLOOKUP($A8,'PM10 Results'!$A$1617:$F$3110,6,FALSE))</f>
        <v>14.88</v>
      </c>
    </row>
    <row r="9" spans="1:13" x14ac:dyDescent="0.3">
      <c r="A9" s="37">
        <f t="shared" si="0"/>
        <v>45633</v>
      </c>
      <c r="B9" s="29">
        <f>IF(VLOOKUP($A9,'PM10 Results'!$A$1617:$F$3110,2,FALSE)="","",VLOOKUP($A9,'PM10 Results'!$A$1617:$F$3110,2,FALSE))</f>
        <v>11.52</v>
      </c>
      <c r="C9" s="29">
        <f>IF(VLOOKUP($A9,'PM10 Results'!$A$1617:$F$3110,4,FALSE)="","",VLOOKUP($A9,'PM10 Results'!$A$1617:$F$3110,4,FALSE))</f>
        <v>19.02</v>
      </c>
      <c r="D9" s="29">
        <f>IF(VLOOKUP($A9,'PM10 Results'!$A$1617:$F$3110,6,FALSE)="","",VLOOKUP($A9,'PM10 Results'!$A$1617:$F$3110,6,FALSE))</f>
        <v>12.12</v>
      </c>
    </row>
    <row r="10" spans="1:13" x14ac:dyDescent="0.3">
      <c r="A10" s="37">
        <f t="shared" si="0"/>
        <v>45634</v>
      </c>
      <c r="B10" s="29">
        <f>IF(VLOOKUP($A10,'PM10 Results'!$A$1617:$F$3110,2,FALSE)="","",VLOOKUP($A10,'PM10 Results'!$A$1617:$F$3110,2,FALSE))</f>
        <v>11.94826086956521</v>
      </c>
      <c r="C10" s="29">
        <f>IF(VLOOKUP($A10,'PM10 Results'!$A$1617:$F$3110,4,FALSE)="","",VLOOKUP($A10,'PM10 Results'!$A$1617:$F$3110,4,FALSE))</f>
        <v>15.51</v>
      </c>
      <c r="D10" s="29">
        <f>IF(VLOOKUP($A10,'PM10 Results'!$A$1617:$F$3110,6,FALSE)="","",VLOOKUP($A10,'PM10 Results'!$A$1617:$F$3110,6,FALSE))</f>
        <v>12.537391304347837</v>
      </c>
    </row>
    <row r="11" spans="1:13" x14ac:dyDescent="0.3">
      <c r="A11" s="37">
        <f t="shared" si="0"/>
        <v>45635</v>
      </c>
      <c r="B11" s="29">
        <f>IF(VLOOKUP($A11,'PM10 Results'!$A$1617:$F$3110,2,FALSE)="","",VLOOKUP($A11,'PM10 Results'!$A$1617:$F$3110,2,FALSE))</f>
        <v>10.64</v>
      </c>
      <c r="C11" s="29">
        <f>IF(VLOOKUP($A11,'PM10 Results'!$A$1617:$F$3110,4,FALSE)="","",VLOOKUP($A11,'PM10 Results'!$A$1617:$F$3110,4,FALSE))</f>
        <v>11.54</v>
      </c>
      <c r="D11" s="29">
        <f>IF(VLOOKUP($A11,'PM10 Results'!$A$1617:$F$3110,6,FALSE)="","",VLOOKUP($A11,'PM10 Results'!$A$1617:$F$3110,6,FALSE))</f>
        <v>12.61</v>
      </c>
    </row>
    <row r="12" spans="1:13" x14ac:dyDescent="0.3">
      <c r="A12" s="37">
        <f t="shared" si="0"/>
        <v>45636</v>
      </c>
      <c r="B12" s="29">
        <f>IF(VLOOKUP($A12,'PM10 Results'!$A$1617:$F$3110,2,FALSE)="","",VLOOKUP($A12,'PM10 Results'!$A$1617:$F$3110,2,FALSE))</f>
        <v>19.100000000000001</v>
      </c>
      <c r="C12" s="29">
        <f>IF(VLOOKUP($A12,'PM10 Results'!$A$1617:$F$3110,4,FALSE)="","",VLOOKUP($A12,'PM10 Results'!$A$1617:$F$3110,4,FALSE))</f>
        <v>21.24</v>
      </c>
      <c r="D12" s="29">
        <f>IF(VLOOKUP($A12,'PM10 Results'!$A$1617:$F$3110,6,FALSE)="","",VLOOKUP($A12,'PM10 Results'!$A$1617:$F$3110,6,FALSE))</f>
        <v>21.25</v>
      </c>
    </row>
    <row r="13" spans="1:13" x14ac:dyDescent="0.3">
      <c r="A13" s="37">
        <f t="shared" si="0"/>
        <v>45637</v>
      </c>
      <c r="B13" s="29">
        <f>IF(VLOOKUP($A13,'PM10 Results'!$A$1617:$F$3110,2,FALSE)="","",VLOOKUP($A13,'PM10 Results'!$A$1617:$F$3110,2,FALSE))</f>
        <v>22.38</v>
      </c>
      <c r="C13" s="29">
        <f>IF(VLOOKUP($A13,'PM10 Results'!$A$1617:$F$3110,4,FALSE)="","",VLOOKUP($A13,'PM10 Results'!$A$1617:$F$3110,4,FALSE))</f>
        <v>23.92</v>
      </c>
      <c r="D13" s="29">
        <f>IF(VLOOKUP($A13,'PM10 Results'!$A$1617:$F$3110,6,FALSE)="","",VLOOKUP($A13,'PM10 Results'!$A$1617:$F$3110,6,FALSE))</f>
        <v>23.15</v>
      </c>
    </row>
    <row r="14" spans="1:13" x14ac:dyDescent="0.3">
      <c r="A14" s="37">
        <f t="shared" si="0"/>
        <v>45638</v>
      </c>
      <c r="B14" s="29">
        <f>IF(VLOOKUP($A14,'PM10 Results'!$A$1617:$F$3110,2,FALSE)="","",VLOOKUP($A14,'PM10 Results'!$A$1617:$F$3110,2,FALSE))</f>
        <v>17.84</v>
      </c>
      <c r="C14" s="29">
        <f>IF(VLOOKUP($A14,'PM10 Results'!$A$1617:$F$3110,4,FALSE)="","",VLOOKUP($A14,'PM10 Results'!$A$1617:$F$3110,4,FALSE))</f>
        <v>30.05</v>
      </c>
      <c r="D14" s="29">
        <f>IF(VLOOKUP($A14,'PM10 Results'!$A$1617:$F$3110,6,FALSE)="","",VLOOKUP($A14,'PM10 Results'!$A$1617:$F$3110,6,FALSE))</f>
        <v>17.89</v>
      </c>
    </row>
    <row r="15" spans="1:13" x14ac:dyDescent="0.3">
      <c r="A15" s="37">
        <f t="shared" si="0"/>
        <v>45639</v>
      </c>
      <c r="B15" s="29">
        <f>IF(VLOOKUP($A15,'PM10 Results'!$A$1617:$F$3110,2,FALSE)="","",VLOOKUP($A15,'PM10 Results'!$A$1617:$F$3110,2,FALSE))</f>
        <v>21.47</v>
      </c>
      <c r="C15" s="29">
        <f>IF(VLOOKUP($A15,'PM10 Results'!$A$1617:$F$3110,4,FALSE)="","",VLOOKUP($A15,'PM10 Results'!$A$1617:$F$3110,4,FALSE))</f>
        <v>35.020000000000003</v>
      </c>
      <c r="D15" s="29">
        <f>IF(VLOOKUP($A15,'PM10 Results'!$A$1617:$F$3110,6,FALSE)="","",VLOOKUP($A15,'PM10 Results'!$A$1617:$F$3110,6,FALSE))</f>
        <v>22.53</v>
      </c>
    </row>
    <row r="16" spans="1:13" x14ac:dyDescent="0.3">
      <c r="A16" s="37">
        <f t="shared" si="0"/>
        <v>45640</v>
      </c>
      <c r="B16" s="29">
        <f>IF(VLOOKUP($A16,'PM10 Results'!$A$1617:$F$3110,2,FALSE)="","",VLOOKUP($A16,'PM10 Results'!$A$1617:$F$3110,2,FALSE))</f>
        <v>29.49</v>
      </c>
      <c r="C16" s="29">
        <f>IF(VLOOKUP($A16,'PM10 Results'!$A$1617:$F$3110,4,FALSE)="","",VLOOKUP($A16,'PM10 Results'!$A$1617:$F$3110,4,FALSE))</f>
        <v>31.22</v>
      </c>
      <c r="D16" s="29">
        <f>IF(VLOOKUP($A16,'PM10 Results'!$A$1617:$F$3110,6,FALSE)="","",VLOOKUP($A16,'PM10 Results'!$A$1617:$F$3110,6,FALSE))</f>
        <v>30.93</v>
      </c>
    </row>
    <row r="17" spans="1:4" x14ac:dyDescent="0.3">
      <c r="A17" s="37">
        <f t="shared" si="0"/>
        <v>45641</v>
      </c>
      <c r="B17" s="29">
        <f>IF(VLOOKUP($A17,'PM10 Results'!$A$1617:$F$3110,2,FALSE)="","",VLOOKUP($A17,'PM10 Results'!$A$1617:$F$3110,2,FALSE))</f>
        <v>29.22</v>
      </c>
      <c r="C17" s="29">
        <f>IF(VLOOKUP($A17,'PM10 Results'!$A$1617:$F$3110,4,FALSE)="","",VLOOKUP($A17,'PM10 Results'!$A$1617:$F$3110,4,FALSE))</f>
        <v>30.03</v>
      </c>
      <c r="D17" s="29">
        <f>IF(VLOOKUP($A17,'PM10 Results'!$A$1617:$F$3110,6,FALSE)="","",VLOOKUP($A17,'PM10 Results'!$A$1617:$F$3110,6,FALSE))</f>
        <v>31.08</v>
      </c>
    </row>
    <row r="18" spans="1:4" x14ac:dyDescent="0.3">
      <c r="A18" s="37">
        <f t="shared" si="0"/>
        <v>45642</v>
      </c>
      <c r="B18" s="29">
        <f>IF(VLOOKUP($A18,'PM10 Results'!$A$1617:$F$3110,2,FALSE)="","",VLOOKUP($A18,'PM10 Results'!$A$1617:$F$3110,2,FALSE))</f>
        <v>14.8</v>
      </c>
      <c r="C18" s="29">
        <f>IF(VLOOKUP($A18,'PM10 Results'!$A$1617:$F$3110,4,FALSE)="","",VLOOKUP($A18,'PM10 Results'!$A$1617:$F$3110,4,FALSE))</f>
        <v>13.21</v>
      </c>
      <c r="D18" s="29">
        <f>IF(VLOOKUP($A18,'PM10 Results'!$A$1617:$F$3110,6,FALSE)="","",VLOOKUP($A18,'PM10 Results'!$A$1617:$F$3110,6,FALSE))</f>
        <v>14.91</v>
      </c>
    </row>
    <row r="19" spans="1:4" x14ac:dyDescent="0.3">
      <c r="A19" s="37">
        <f t="shared" si="0"/>
        <v>45643</v>
      </c>
      <c r="B19" s="29">
        <f>IF(VLOOKUP($A19,'PM10 Results'!$A$1617:$F$3110,2,FALSE)="","",VLOOKUP($A19,'PM10 Results'!$A$1617:$F$3110,2,FALSE))</f>
        <v>21.81</v>
      </c>
      <c r="C19" s="29" t="str">
        <f>IF(VLOOKUP($A19,'PM10 Results'!$A$1617:$F$3110,4,FALSE)="","",VLOOKUP($A19,'PM10 Results'!$A$1617:$F$3110,4,FALSE))</f>
        <v>No Data</v>
      </c>
      <c r="D19" s="29">
        <f>IF(VLOOKUP($A19,'PM10 Results'!$A$1617:$F$3110,6,FALSE)="","",VLOOKUP($A19,'PM10 Results'!$A$1617:$F$3110,6,FALSE))</f>
        <v>18.260000000000002</v>
      </c>
    </row>
    <row r="20" spans="1:4" x14ac:dyDescent="0.3">
      <c r="A20" s="37">
        <f t="shared" si="0"/>
        <v>45644</v>
      </c>
      <c r="B20" s="29">
        <f>IF(VLOOKUP($A20,'PM10 Results'!$A$1617:$F$3110,2,FALSE)="","",VLOOKUP($A20,'PM10 Results'!$A$1617:$F$3110,2,FALSE))</f>
        <v>10.69</v>
      </c>
      <c r="C20" s="29" t="str">
        <f>IF(VLOOKUP($A20,'PM10 Results'!$A$1617:$F$3110,4,FALSE)="","",VLOOKUP($A20,'PM10 Results'!$A$1617:$F$3110,4,FALSE))</f>
        <v>No Data</v>
      </c>
      <c r="D20" s="29">
        <f>IF(VLOOKUP($A20,'PM10 Results'!$A$1617:$F$3110,6,FALSE)="","",VLOOKUP($A20,'PM10 Results'!$A$1617:$F$3110,6,FALSE))</f>
        <v>11.76</v>
      </c>
    </row>
    <row r="21" spans="1:4" x14ac:dyDescent="0.3">
      <c r="A21" s="37">
        <f t="shared" si="0"/>
        <v>45645</v>
      </c>
      <c r="B21" s="29">
        <f>IF(VLOOKUP($A21,'PM10 Results'!$A$1617:$F$3110,2,FALSE)="","",VLOOKUP($A21,'PM10 Results'!$A$1617:$F$3110,2,FALSE))</f>
        <v>15.88</v>
      </c>
      <c r="C21" s="29" t="str">
        <f>IF(VLOOKUP($A21,'PM10 Results'!$A$1617:$F$3110,4,FALSE)="","",VLOOKUP($A21,'PM10 Results'!$A$1617:$F$3110,4,FALSE))</f>
        <v>No Data</v>
      </c>
      <c r="D21" s="29">
        <f>IF(VLOOKUP($A21,'PM10 Results'!$A$1617:$F$3110,6,FALSE)="","",VLOOKUP($A21,'PM10 Results'!$A$1617:$F$3110,6,FALSE))</f>
        <v>17.64</v>
      </c>
    </row>
    <row r="22" spans="1:4" x14ac:dyDescent="0.3">
      <c r="A22" s="37">
        <f t="shared" si="0"/>
        <v>45646</v>
      </c>
      <c r="B22" s="29">
        <f>IF(VLOOKUP($A22,'PM10 Results'!$A$1617:$F$3110,2,FALSE)="","",VLOOKUP($A22,'PM10 Results'!$A$1617:$F$3110,2,FALSE))</f>
        <v>16.34</v>
      </c>
      <c r="C22" s="29" t="str">
        <f>IF(VLOOKUP($A22,'PM10 Results'!$A$1617:$F$3110,4,FALSE)="","",VLOOKUP($A22,'PM10 Results'!$A$1617:$F$3110,4,FALSE))</f>
        <v>No Data</v>
      </c>
      <c r="D22" s="29">
        <f>IF(VLOOKUP($A22,'PM10 Results'!$A$1617:$F$3110,6,FALSE)="","",VLOOKUP($A22,'PM10 Results'!$A$1617:$F$3110,6,FALSE))</f>
        <v>17.760000000000002</v>
      </c>
    </row>
    <row r="23" spans="1:4" x14ac:dyDescent="0.3">
      <c r="A23" s="37">
        <f t="shared" si="0"/>
        <v>45647</v>
      </c>
      <c r="B23" s="29">
        <f>IF(VLOOKUP($A23,'PM10 Results'!$A$1617:$F$3110,2,FALSE)="","",VLOOKUP($A23,'PM10 Results'!$A$1617:$F$3110,2,FALSE))</f>
        <v>21.23</v>
      </c>
      <c r="C23" s="29" t="str">
        <f>IF(VLOOKUP($A23,'PM10 Results'!$A$1617:$F$3110,4,FALSE)="","",VLOOKUP($A23,'PM10 Results'!$A$1617:$F$3110,4,FALSE))</f>
        <v>No Data</v>
      </c>
      <c r="D23" s="29">
        <f>IF(VLOOKUP($A23,'PM10 Results'!$A$1617:$F$3110,6,FALSE)="","",VLOOKUP($A23,'PM10 Results'!$A$1617:$F$3110,6,FALSE))</f>
        <v>23.98</v>
      </c>
    </row>
    <row r="24" spans="1:4" x14ac:dyDescent="0.3">
      <c r="A24" s="37">
        <f t="shared" si="0"/>
        <v>45648</v>
      </c>
      <c r="B24" s="29">
        <f>IF(VLOOKUP($A24,'PM10 Results'!$A$1617:$F$3110,2,FALSE)="","",VLOOKUP($A24,'PM10 Results'!$A$1617:$F$3110,2,FALSE))</f>
        <v>26.18</v>
      </c>
      <c r="C24" s="29" t="str">
        <f>IF(VLOOKUP($A24,'PM10 Results'!$A$1617:$F$3110,4,FALSE)="","",VLOOKUP($A24,'PM10 Results'!$A$1617:$F$3110,4,FALSE))</f>
        <v>No Data</v>
      </c>
      <c r="D24" s="29">
        <f>IF(VLOOKUP($A24,'PM10 Results'!$A$1617:$F$3110,6,FALSE)="","",VLOOKUP($A24,'PM10 Results'!$A$1617:$F$3110,6,FALSE))</f>
        <v>24.79</v>
      </c>
    </row>
    <row r="25" spans="1:4" x14ac:dyDescent="0.3">
      <c r="A25" s="37">
        <f t="shared" si="0"/>
        <v>45649</v>
      </c>
      <c r="B25" s="29">
        <f>IF(VLOOKUP($A25,'PM10 Results'!$A$1617:$F$3110,2,FALSE)="","",VLOOKUP($A25,'PM10 Results'!$A$1617:$F$3110,2,FALSE))</f>
        <v>18.78727272727274</v>
      </c>
      <c r="C25" s="29" t="str">
        <f>IF(VLOOKUP($A25,'PM10 Results'!$A$1617:$F$3110,4,FALSE)="","",VLOOKUP($A25,'PM10 Results'!$A$1617:$F$3110,4,FALSE))</f>
        <v>No Data</v>
      </c>
      <c r="D25" s="29">
        <f>IF(VLOOKUP($A25,'PM10 Results'!$A$1617:$F$3110,6,FALSE)="","",VLOOKUP($A25,'PM10 Results'!$A$1617:$F$3110,6,FALSE))</f>
        <v>29.109090909090899</v>
      </c>
    </row>
    <row r="26" spans="1:4" x14ac:dyDescent="0.3">
      <c r="A26" s="37">
        <f t="shared" si="0"/>
        <v>45650</v>
      </c>
      <c r="B26" s="29">
        <f>IF(VLOOKUP($A26,'PM10 Results'!$A$1617:$F$3110,2,FALSE)="","",VLOOKUP($A26,'PM10 Results'!$A$1617:$F$3110,2,FALSE))</f>
        <v>30.52</v>
      </c>
      <c r="C26" s="29" t="str">
        <f>IF(VLOOKUP($A26,'PM10 Results'!$A$1617:$F$3110,4,FALSE)="","",VLOOKUP($A26,'PM10 Results'!$A$1617:$F$3110,4,FALSE))</f>
        <v>No Data</v>
      </c>
      <c r="D26" s="29">
        <f>IF(VLOOKUP($A26,'PM10 Results'!$A$1617:$F$3110,6,FALSE)="","",VLOOKUP($A26,'PM10 Results'!$A$1617:$F$3110,6,FALSE))</f>
        <v>29.2</v>
      </c>
    </row>
    <row r="27" spans="1:4" x14ac:dyDescent="0.3">
      <c r="A27" s="37">
        <f t="shared" si="0"/>
        <v>45651</v>
      </c>
      <c r="B27" s="29">
        <f>IF(VLOOKUP($A27,'PM10 Results'!$A$1617:$F$3110,2,FALSE)="","",VLOOKUP($A27,'PM10 Results'!$A$1617:$F$3110,2,FALSE))</f>
        <v>13.36</v>
      </c>
      <c r="C27" s="29" t="str">
        <f>IF(VLOOKUP($A27,'PM10 Results'!$A$1617:$F$3110,4,FALSE)="","",VLOOKUP($A27,'PM10 Results'!$A$1617:$F$3110,4,FALSE))</f>
        <v>No Data</v>
      </c>
      <c r="D27" s="29">
        <f>IF(VLOOKUP($A27,'PM10 Results'!$A$1617:$F$3110,6,FALSE)="","",VLOOKUP($A27,'PM10 Results'!$A$1617:$F$3110,6,FALSE))</f>
        <v>13.58</v>
      </c>
    </row>
    <row r="28" spans="1:4" x14ac:dyDescent="0.3">
      <c r="A28" s="37">
        <f t="shared" si="0"/>
        <v>45652</v>
      </c>
      <c r="B28" s="29">
        <f>IF(VLOOKUP($A28,'PM10 Results'!$A$1617:$F$3110,2,FALSE)="","",VLOOKUP($A28,'PM10 Results'!$A$1617:$F$3110,2,FALSE))</f>
        <v>12.51</v>
      </c>
      <c r="C28" s="29" t="str">
        <f>IF(VLOOKUP($A28,'PM10 Results'!$A$1617:$F$3110,4,FALSE)="","",VLOOKUP($A28,'PM10 Results'!$A$1617:$F$3110,4,FALSE))</f>
        <v>No Data</v>
      </c>
      <c r="D28" s="29">
        <f>IF(VLOOKUP($A28,'PM10 Results'!$A$1617:$F$3110,6,FALSE)="","",VLOOKUP($A28,'PM10 Results'!$A$1617:$F$3110,6,FALSE))</f>
        <v>14.41</v>
      </c>
    </row>
    <row r="29" spans="1:4" x14ac:dyDescent="0.3">
      <c r="A29" s="37">
        <f t="shared" si="0"/>
        <v>45653</v>
      </c>
      <c r="B29" s="29">
        <f>IF(VLOOKUP($A29,'PM10 Results'!$A$1617:$F$3110,2,FALSE)="","",VLOOKUP($A29,'PM10 Results'!$A$1617:$F$3110,2,FALSE))</f>
        <v>18.309999999999999</v>
      </c>
      <c r="C29" s="29" t="str">
        <f>IF(VLOOKUP($A29,'PM10 Results'!$A$1617:$F$3110,4,FALSE)="","",VLOOKUP($A29,'PM10 Results'!$A$1617:$F$3110,4,FALSE))</f>
        <v>No Data</v>
      </c>
      <c r="D29" s="29">
        <f>IF(VLOOKUP($A29,'PM10 Results'!$A$1617:$F$3110,6,FALSE)="","",VLOOKUP($A29,'PM10 Results'!$A$1617:$F$3110,6,FALSE))</f>
        <v>28.33</v>
      </c>
    </row>
    <row r="30" spans="1:4" x14ac:dyDescent="0.3">
      <c r="A30" s="37">
        <f t="shared" si="0"/>
        <v>45654</v>
      </c>
      <c r="B30" s="29">
        <f>IF(VLOOKUP($A30,'PM10 Results'!$A$1617:$F$3110,2,FALSE)="","",VLOOKUP($A30,'PM10 Results'!$A$1617:$F$3110,2,FALSE))</f>
        <v>26.371304347826069</v>
      </c>
      <c r="C30" s="29" t="str">
        <f>IF(VLOOKUP($A30,'PM10 Results'!$A$1617:$F$3110,4,FALSE)="","",VLOOKUP($A30,'PM10 Results'!$A$1617:$F$3110,4,FALSE))</f>
        <v>No Data</v>
      </c>
      <c r="D30" s="29">
        <f>IF(VLOOKUP($A30,'PM10 Results'!$A$1617:$F$3110,6,FALSE)="","",VLOOKUP($A30,'PM10 Results'!$A$1617:$F$3110,6,FALSE))</f>
        <v>27.45</v>
      </c>
    </row>
    <row r="31" spans="1:4" x14ac:dyDescent="0.3">
      <c r="A31" s="37">
        <f t="shared" si="0"/>
        <v>45655</v>
      </c>
      <c r="B31" s="29">
        <f>IF(VLOOKUP($A31,'PM10 Results'!$A$1617:$F$3110,2,FALSE)="","",VLOOKUP($A31,'PM10 Results'!$A$1617:$F$3110,2,FALSE))</f>
        <v>20.72</v>
      </c>
      <c r="C31" s="29" t="str">
        <f>IF(VLOOKUP($A31,'PM10 Results'!$A$1617:$F$3110,4,FALSE)="","",VLOOKUP($A31,'PM10 Results'!$A$1617:$F$3110,4,FALSE))</f>
        <v>No Data</v>
      </c>
      <c r="D31" s="29">
        <f>IF(VLOOKUP($A31,'PM10 Results'!$A$1617:$F$3110,6,FALSE)="","",VLOOKUP($A31,'PM10 Results'!$A$1617:$F$3110,6,FALSE))</f>
        <v>24.52</v>
      </c>
    </row>
    <row r="32" spans="1:4" x14ac:dyDescent="0.3">
      <c r="A32" s="37">
        <f t="shared" si="0"/>
        <v>45656</v>
      </c>
      <c r="B32" s="29">
        <f>IF(VLOOKUP($A32,'PM10 Results'!$A$1617:$F$3110,2,FALSE)="","",VLOOKUP($A32,'PM10 Results'!$A$1617:$F$3110,2,FALSE))</f>
        <v>22.18</v>
      </c>
      <c r="C32" s="29" t="str">
        <f>IF(VLOOKUP($A32,'PM10 Results'!$A$1617:$F$3110,4,FALSE)="","",VLOOKUP($A32,'PM10 Results'!$A$1617:$F$3110,4,FALSE))</f>
        <v>No Data</v>
      </c>
      <c r="D32" s="29">
        <f>IF(VLOOKUP($A32,'PM10 Results'!$A$1617:$F$3110,6,FALSE)="","",VLOOKUP($A32,'PM10 Results'!$A$1617:$F$3110,6,FALSE))</f>
        <v>21.49</v>
      </c>
    </row>
    <row r="33" spans="1:4" x14ac:dyDescent="0.3">
      <c r="A33" s="37">
        <f t="shared" si="0"/>
        <v>45657</v>
      </c>
      <c r="B33" s="29">
        <f>IF(VLOOKUP($A33,'PM10 Results'!$A$1617:$F$3110,2,FALSE)="","",VLOOKUP($A33,'PM10 Results'!$A$1617:$F$3110,2,FALSE))</f>
        <v>20.75</v>
      </c>
      <c r="C33" s="29" t="str">
        <f>IF(VLOOKUP($A33,'PM10 Results'!$A$1617:$F$3110,4,FALSE)="","",VLOOKUP($A33,'PM10 Results'!$A$1617:$F$3110,4,FALSE))</f>
        <v>No Data</v>
      </c>
      <c r="D33" s="29">
        <f>IF(VLOOKUP($A33,'PM10 Results'!$A$1617:$F$3110,6,FALSE)="","",VLOOKUP($A33,'PM10 Results'!$A$1617:$F$3110,6,FALSE))</f>
        <v>20.100000000000001</v>
      </c>
    </row>
    <row r="34" spans="1:4" x14ac:dyDescent="0.3">
      <c r="A34" s="37">
        <f t="shared" si="0"/>
        <v>45658</v>
      </c>
      <c r="B34" s="29">
        <f>IF(VLOOKUP($A34,'PM10 Results'!$A$1617:$F$3110,2,FALSE)="","",VLOOKUP($A34,'PM10 Results'!$A$1617:$F$3110,2,FALSE))</f>
        <v>22.51</v>
      </c>
      <c r="C34" s="29" t="str">
        <f>IF(VLOOKUP($A34,'PM10 Results'!$A$1617:$F$3110,4,FALSE)="","",VLOOKUP($A34,'PM10 Results'!$A$1617:$F$3110,4,FALSE))</f>
        <v>No Data</v>
      </c>
      <c r="D34" s="29">
        <f>IF(VLOOKUP($A34,'PM10 Results'!$A$1617:$F$3110,6,FALSE)="","",VLOOKUP($A34,'PM10 Results'!$A$1617:$F$3110,6,FALSE))</f>
        <v>22.35</v>
      </c>
    </row>
    <row r="35" spans="1:4" x14ac:dyDescent="0.3">
      <c r="A35" s="37">
        <f t="shared" si="0"/>
        <v>45659</v>
      </c>
      <c r="B35" s="29">
        <f>IF(VLOOKUP($A35,'PM10 Results'!$A$1617:$F$3110,2,FALSE)="","",VLOOKUP($A35,'PM10 Results'!$A$1617:$F$3110,2,FALSE))</f>
        <v>23.44</v>
      </c>
      <c r="C35" s="29" t="str">
        <f>IF(VLOOKUP($A35,'PM10 Results'!$A$1617:$F$3110,4,FALSE)="","",VLOOKUP($A35,'PM10 Results'!$A$1617:$F$3110,4,FALSE))</f>
        <v>No Data</v>
      </c>
      <c r="D35" s="29">
        <f>IF(VLOOKUP($A35,'PM10 Results'!$A$1617:$F$3110,6,FALSE)="","",VLOOKUP($A35,'PM10 Results'!$A$1617:$F$3110,6,FALSE))</f>
        <v>23.36</v>
      </c>
    </row>
    <row r="36" spans="1:4" x14ac:dyDescent="0.3">
      <c r="A36" s="37">
        <f t="shared" si="0"/>
        <v>45660</v>
      </c>
      <c r="B36" s="29">
        <f>IF(VLOOKUP($A36,'PM10 Results'!$A$1617:$F$3110,2,FALSE)="","",VLOOKUP($A36,'PM10 Results'!$A$1617:$F$3110,2,FALSE))</f>
        <v>14.632727272727285</v>
      </c>
      <c r="C36" s="29" t="str">
        <f>IF(VLOOKUP($A36,'PM10 Results'!$A$1617:$F$3110,4,FALSE)="","",VLOOKUP($A36,'PM10 Results'!$A$1617:$F$3110,4,FALSE))</f>
        <v>No Data</v>
      </c>
      <c r="D36" s="29">
        <f>IF(VLOOKUP($A36,'PM10 Results'!$A$1617:$F$3110,6,FALSE)="","",VLOOKUP($A36,'PM10 Results'!$A$1617:$F$3110,6,FALSE))</f>
        <v>18.693636363636365</v>
      </c>
    </row>
    <row r="37" spans="1:4" x14ac:dyDescent="0.3">
      <c r="A37" s="37">
        <f t="shared" si="0"/>
        <v>45661</v>
      </c>
      <c r="B37" s="29">
        <f>IF(VLOOKUP($A37,'PM10 Results'!$A$1617:$F$3110,2,FALSE)="","",VLOOKUP($A37,'PM10 Results'!$A$1617:$F$3110,2,FALSE))</f>
        <v>18.29</v>
      </c>
      <c r="C37" s="29">
        <f>IF(VLOOKUP($A37,'PM10 Results'!$A$1617:$F$3110,4,FALSE)="","",VLOOKUP($A37,'PM10 Results'!$A$1617:$F$3110,4,FALSE))</f>
        <v>13.3</v>
      </c>
      <c r="D37" s="29">
        <f>IF(VLOOKUP($A37,'PM10 Results'!$A$1617:$F$3110,6,FALSE)="","",VLOOKUP($A37,'PM10 Results'!$A$1617:$F$3110,6,FALSE))</f>
        <v>19.690000000000001</v>
      </c>
    </row>
    <row r="38" spans="1:4" x14ac:dyDescent="0.3">
      <c r="A38" s="37">
        <f t="shared" si="0"/>
        <v>45662</v>
      </c>
      <c r="B38" s="29">
        <f>IF(VLOOKUP($A38,'PM10 Results'!$A$1617:$F$3110,2,FALSE)="","",VLOOKUP($A38,'PM10 Results'!$A$1617:$F$3110,2,FALSE))</f>
        <v>21.77</v>
      </c>
      <c r="C38" s="29">
        <f>IF(VLOOKUP($A38,'PM10 Results'!$A$1617:$F$3110,4,FALSE)="","",VLOOKUP($A38,'PM10 Results'!$A$1617:$F$3110,4,FALSE))</f>
        <v>18.96</v>
      </c>
      <c r="D38" s="29">
        <f>IF(VLOOKUP($A38,'PM10 Results'!$A$1617:$F$3110,6,FALSE)="","",VLOOKUP($A38,'PM10 Results'!$A$1617:$F$3110,6,FALSE))</f>
        <v>24.11</v>
      </c>
    </row>
    <row r="39" spans="1:4" x14ac:dyDescent="0.3">
      <c r="A39" s="37">
        <f t="shared" si="0"/>
        <v>45663</v>
      </c>
      <c r="B39" s="29">
        <f>IF(VLOOKUP($A39,'PM10 Results'!$A$1617:$F$3110,2,FALSE)="","",VLOOKUP($A39,'PM10 Results'!$A$1617:$F$3110,2,FALSE))</f>
        <v>21.2</v>
      </c>
      <c r="C39" s="29">
        <f>IF(VLOOKUP($A39,'PM10 Results'!$A$1617:$F$3110,4,FALSE)="","",VLOOKUP($A39,'PM10 Results'!$A$1617:$F$3110,4,FALSE))</f>
        <v>33.42</v>
      </c>
      <c r="D39" s="29">
        <f>IF(VLOOKUP($A39,'PM10 Results'!$A$1617:$F$3110,6,FALSE)="","",VLOOKUP($A39,'PM10 Results'!$A$1617:$F$3110,6,FALSE))</f>
        <v>24.79</v>
      </c>
    </row>
    <row r="40" spans="1:4" x14ac:dyDescent="0.3">
      <c r="A40" s="37">
        <f t="shared" si="0"/>
        <v>45664</v>
      </c>
      <c r="B40" s="29">
        <f>IF(VLOOKUP($A40,'PM10 Results'!$A$1617:$F$3110,2,FALSE)="","",VLOOKUP($A40,'PM10 Results'!$A$1617:$F$3110,2,FALSE))</f>
        <v>15.33</v>
      </c>
      <c r="C40" s="29">
        <f>IF(VLOOKUP($A40,'PM10 Results'!$A$1617:$F$3110,4,FALSE)="","",VLOOKUP($A40,'PM10 Results'!$A$1617:$F$3110,4,FALSE))</f>
        <v>15</v>
      </c>
      <c r="D40" s="29">
        <f>IF(VLOOKUP($A40,'PM10 Results'!$A$1617:$F$3110,6,FALSE)="","",VLOOKUP($A40,'PM10 Results'!$A$1617:$F$3110,6,FALSE))</f>
        <v>17.899999999999999</v>
      </c>
    </row>
    <row r="41" spans="1:4" x14ac:dyDescent="0.3">
      <c r="A41" s="37">
        <f t="shared" si="0"/>
        <v>45665</v>
      </c>
      <c r="B41" s="29">
        <f>IF(VLOOKUP($A41,'PM10 Results'!$A$1617:$F$3110,2,FALSE)="","",VLOOKUP($A41,'PM10 Results'!$A$1617:$F$3110,2,FALSE))</f>
        <v>9.4</v>
      </c>
      <c r="C41" s="29">
        <f>IF(VLOOKUP($A41,'PM10 Results'!$A$1617:$F$3110,4,FALSE)="","",VLOOKUP($A41,'PM10 Results'!$A$1617:$F$3110,4,FALSE))</f>
        <v>7.04</v>
      </c>
      <c r="D41" s="29">
        <f>IF(VLOOKUP($A41,'PM10 Results'!$A$1617:$F$3110,6,FALSE)="","",VLOOKUP($A41,'PM10 Results'!$A$1617:$F$3110,6,FALSE))</f>
        <v>9.6199999999999992</v>
      </c>
    </row>
    <row r="42" spans="1:4" x14ac:dyDescent="0.3">
      <c r="A42" s="37">
        <f t="shared" si="0"/>
        <v>45666</v>
      </c>
      <c r="B42" s="29">
        <f>IF(VLOOKUP($A42,'PM10 Results'!$A$1617:$F$3110,2,FALSE)="","",VLOOKUP($A42,'PM10 Results'!$A$1617:$F$3110,2,FALSE))</f>
        <v>9.57</v>
      </c>
      <c r="C42" s="29">
        <f>IF(VLOOKUP($A42,'PM10 Results'!$A$1617:$F$3110,4,FALSE)="","",VLOOKUP($A42,'PM10 Results'!$A$1617:$F$3110,4,FALSE))</f>
        <v>8.86</v>
      </c>
      <c r="D42" s="29">
        <f>IF(VLOOKUP($A42,'PM10 Results'!$A$1617:$F$3110,6,FALSE)="","",VLOOKUP($A42,'PM10 Results'!$A$1617:$F$3110,6,FALSE))</f>
        <v>9.4499999999999993</v>
      </c>
    </row>
    <row r="43" spans="1:4" x14ac:dyDescent="0.3">
      <c r="A43" s="37">
        <f t="shared" si="0"/>
        <v>45667</v>
      </c>
      <c r="B43" s="29">
        <f>IF(VLOOKUP($A43,'PM10 Results'!$A$1617:$F$3110,2,FALSE)="","",VLOOKUP($A43,'PM10 Results'!$A$1617:$F$3110,2,FALSE))</f>
        <v>9.52</v>
      </c>
      <c r="C43" s="29">
        <f>IF(VLOOKUP($A43,'PM10 Results'!$A$1617:$F$3110,4,FALSE)="","",VLOOKUP($A43,'PM10 Results'!$A$1617:$F$3110,4,FALSE))</f>
        <v>7.786190476190475</v>
      </c>
      <c r="D43" s="29">
        <f>IF(VLOOKUP($A43,'PM10 Results'!$A$1617:$F$3110,6,FALSE)="","",VLOOKUP($A43,'PM10 Results'!$A$1617:$F$3110,6,FALSE))</f>
        <v>10.23</v>
      </c>
    </row>
    <row r="44" spans="1:4" x14ac:dyDescent="0.3">
      <c r="A44" s="37">
        <f t="shared" si="0"/>
        <v>45668</v>
      </c>
      <c r="B44" s="29">
        <f>IF(VLOOKUP($A44,'PM10 Results'!$A$1617:$F$3110,2,FALSE)="","",VLOOKUP($A44,'PM10 Results'!$A$1617:$F$3110,2,FALSE))</f>
        <v>8.7100000000000009</v>
      </c>
      <c r="C44" s="29">
        <f>IF(VLOOKUP($A44,'PM10 Results'!$A$1617:$F$3110,4,FALSE)="","",VLOOKUP($A44,'PM10 Results'!$A$1617:$F$3110,4,FALSE))</f>
        <v>7.75</v>
      </c>
      <c r="D44" s="29">
        <f>IF(VLOOKUP($A44,'PM10 Results'!$A$1617:$F$3110,6,FALSE)="","",VLOOKUP($A44,'PM10 Results'!$A$1617:$F$3110,6,FALSE))</f>
        <v>9.51</v>
      </c>
    </row>
    <row r="45" spans="1:4" x14ac:dyDescent="0.3">
      <c r="A45" s="37">
        <f t="shared" si="0"/>
        <v>45669</v>
      </c>
      <c r="B45" s="29">
        <f>IF(VLOOKUP($A45,'PM10 Results'!$A$1617:$F$3110,2,FALSE)="","",VLOOKUP($A45,'PM10 Results'!$A$1617:$F$3110,2,FALSE))</f>
        <v>11.73</v>
      </c>
      <c r="C45" s="29">
        <f>IF(VLOOKUP($A45,'PM10 Results'!$A$1617:$F$3110,4,FALSE)="","",VLOOKUP($A45,'PM10 Results'!$A$1617:$F$3110,4,FALSE))</f>
        <v>11.63</v>
      </c>
      <c r="D45" s="29">
        <f>IF(VLOOKUP($A45,'PM10 Results'!$A$1617:$F$3110,6,FALSE)="","",VLOOKUP($A45,'PM10 Results'!$A$1617:$F$3110,6,FALSE))</f>
        <v>12.54</v>
      </c>
    </row>
    <row r="46" spans="1:4" x14ac:dyDescent="0.3">
      <c r="A46" s="37">
        <f t="shared" si="0"/>
        <v>45670</v>
      </c>
      <c r="B46" s="29">
        <f>IF(VLOOKUP($A46,'PM10 Results'!$A$1617:$F$3110,2,FALSE)="","",VLOOKUP($A46,'PM10 Results'!$A$1617:$F$3110,2,FALSE))</f>
        <v>15.82</v>
      </c>
      <c r="C46" s="29">
        <f>IF(VLOOKUP($A46,'PM10 Results'!$A$1617:$F$3110,4,FALSE)="","",VLOOKUP($A46,'PM10 Results'!$A$1617:$F$3110,4,FALSE))</f>
        <v>18.059999999999999</v>
      </c>
      <c r="D46" s="29">
        <f>IF(VLOOKUP($A46,'PM10 Results'!$A$1617:$F$3110,6,FALSE)="","",VLOOKUP($A46,'PM10 Results'!$A$1617:$F$3110,6,FALSE))</f>
        <v>17.644999999999992</v>
      </c>
    </row>
    <row r="47" spans="1:4" x14ac:dyDescent="0.3">
      <c r="A47" s="37">
        <f t="shared" si="0"/>
        <v>45671</v>
      </c>
      <c r="B47" s="29">
        <f>IF(VLOOKUP($A47,'PM10 Results'!$A$1617:$F$3110,2,FALSE)="","",VLOOKUP($A47,'PM10 Results'!$A$1617:$F$3110,2,FALSE))</f>
        <v>21.84</v>
      </c>
      <c r="C47" s="29">
        <f>IF(VLOOKUP($A47,'PM10 Results'!$A$1617:$F$3110,4,FALSE)="","",VLOOKUP($A47,'PM10 Results'!$A$1617:$F$3110,4,FALSE))</f>
        <v>24.41</v>
      </c>
      <c r="D47" s="29">
        <f>IF(VLOOKUP($A47,'PM10 Results'!$A$1617:$F$3110,6,FALSE)="","",VLOOKUP($A47,'PM10 Results'!$A$1617:$F$3110,6,FALSE))</f>
        <v>31.48</v>
      </c>
    </row>
    <row r="48" spans="1:4" x14ac:dyDescent="0.3">
      <c r="A48" s="37">
        <f t="shared" si="0"/>
        <v>45672</v>
      </c>
      <c r="B48" s="29">
        <f>IF(VLOOKUP($A48,'PM10 Results'!$A$1617:$F$3110,2,FALSE)="","",VLOOKUP($A48,'PM10 Results'!$A$1617:$F$3110,2,FALSE))</f>
        <v>18.756666666666668</v>
      </c>
      <c r="C48" s="29">
        <f>IF(VLOOKUP($A48,'PM10 Results'!$A$1617:$F$3110,4,FALSE)="","",VLOOKUP($A48,'PM10 Results'!$A$1617:$F$3110,4,FALSE))</f>
        <v>29.350555555555552</v>
      </c>
      <c r="D48" s="29">
        <f>IF(VLOOKUP($A48,'PM10 Results'!$A$1617:$F$3110,6,FALSE)="","",VLOOKUP($A48,'PM10 Results'!$A$1617:$F$3110,6,FALSE))</f>
        <v>23.493361344537806</v>
      </c>
    </row>
    <row r="49" spans="1:4" x14ac:dyDescent="0.3">
      <c r="A49" s="37">
        <f t="shared" si="0"/>
        <v>45673</v>
      </c>
      <c r="B49" s="29">
        <f>IF(VLOOKUP($A49,'PM10 Results'!$A$1617:$F$3110,2,FALSE)="","",VLOOKUP($A49,'PM10 Results'!$A$1617:$F$3110,2,FALSE))</f>
        <v>11.280500000000002</v>
      </c>
      <c r="C49" s="29">
        <f>IF(VLOOKUP($A49,'PM10 Results'!$A$1617:$F$3110,4,FALSE)="","",VLOOKUP($A49,'PM10 Results'!$A$1617:$F$3110,4,FALSE))</f>
        <v>12.16</v>
      </c>
      <c r="D49" s="29">
        <f>IF(VLOOKUP($A49,'PM10 Results'!$A$1617:$F$3110,6,FALSE)="","",VLOOKUP($A49,'PM10 Results'!$A$1617:$F$3110,6,FALSE))</f>
        <v>12.98</v>
      </c>
    </row>
    <row r="50" spans="1:4" x14ac:dyDescent="0.3">
      <c r="A50" s="37">
        <f t="shared" si="0"/>
        <v>45674</v>
      </c>
      <c r="B50" s="29">
        <f>IF(VLOOKUP($A50,'PM10 Results'!$A$1617:$F$3110,2,FALSE)="","",VLOOKUP($A50,'PM10 Results'!$A$1617:$F$3110,2,FALSE))</f>
        <v>16.18</v>
      </c>
      <c r="C50" s="29">
        <f>IF(VLOOKUP($A50,'PM10 Results'!$A$1617:$F$3110,4,FALSE)="","",VLOOKUP($A50,'PM10 Results'!$A$1617:$F$3110,4,FALSE))</f>
        <v>15.19</v>
      </c>
      <c r="D50" s="29">
        <f>IF(VLOOKUP($A50,'PM10 Results'!$A$1617:$F$3110,6,FALSE)="","",VLOOKUP($A50,'PM10 Results'!$A$1617:$F$3110,6,FALSE))</f>
        <v>16.920000000000002</v>
      </c>
    </row>
    <row r="51" spans="1:4" x14ac:dyDescent="0.3">
      <c r="A51" s="37">
        <f t="shared" si="0"/>
        <v>45675</v>
      </c>
      <c r="B51" s="29" t="str">
        <f>IF(VLOOKUP($A51,'PM10 Results'!$A$1617:$F$3110,2,FALSE)="","",VLOOKUP($A51,'PM10 Results'!$A$1617:$F$3110,2,FALSE))</f>
        <v>No Data</v>
      </c>
      <c r="C51" s="29">
        <f>IF(VLOOKUP($A51,'PM10 Results'!$A$1617:$F$3110,4,FALSE)="","",VLOOKUP($A51,'PM10 Results'!$A$1617:$F$3110,4,FALSE))</f>
        <v>11.92</v>
      </c>
      <c r="D51" s="29">
        <f>IF(VLOOKUP($A51,'PM10 Results'!$A$1617:$F$3110,6,FALSE)="","",VLOOKUP($A51,'PM10 Results'!$A$1617:$F$3110,6,FALSE))</f>
        <v>12.1</v>
      </c>
    </row>
    <row r="52" spans="1:4" x14ac:dyDescent="0.3">
      <c r="A52" s="37">
        <f t="shared" si="0"/>
        <v>45676</v>
      </c>
      <c r="B52" s="29" t="str">
        <f>IF(VLOOKUP($A52,'PM10 Results'!$A$1617:$F$3110,2,FALSE)="","",VLOOKUP($A52,'PM10 Results'!$A$1617:$F$3110,2,FALSE))</f>
        <v>No Data</v>
      </c>
      <c r="C52" s="29">
        <f>IF(VLOOKUP($A52,'PM10 Results'!$A$1617:$F$3110,4,FALSE)="","",VLOOKUP($A52,'PM10 Results'!$A$1617:$F$3110,4,FALSE))</f>
        <v>17.64</v>
      </c>
      <c r="D52" s="29">
        <f>IF(VLOOKUP($A52,'PM10 Results'!$A$1617:$F$3110,6,FALSE)="","",VLOOKUP($A52,'PM10 Results'!$A$1617:$F$3110,6,FALSE))</f>
        <v>18.940000000000001</v>
      </c>
    </row>
    <row r="53" spans="1:4" x14ac:dyDescent="0.3">
      <c r="A53" s="37">
        <f t="shared" si="0"/>
        <v>45677</v>
      </c>
      <c r="B53" s="29" t="str">
        <f>IF(VLOOKUP($A53,'PM10 Results'!$A$1617:$F$3110,2,FALSE)="","",VLOOKUP($A53,'PM10 Results'!$A$1617:$F$3110,2,FALSE))</f>
        <v>No Data</v>
      </c>
      <c r="C53" s="29">
        <f>IF(VLOOKUP($A53,'PM10 Results'!$A$1617:$F$3110,4,FALSE)="","",VLOOKUP($A53,'PM10 Results'!$A$1617:$F$3110,4,FALSE))</f>
        <v>18.25</v>
      </c>
      <c r="D53" s="29">
        <f>IF(VLOOKUP($A53,'PM10 Results'!$A$1617:$F$3110,6,FALSE)="","",VLOOKUP($A53,'PM10 Results'!$A$1617:$F$3110,6,FALSE))</f>
        <v>19.510000000000002</v>
      </c>
    </row>
    <row r="54" spans="1:4" x14ac:dyDescent="0.3">
      <c r="A54" s="37">
        <f t="shared" si="0"/>
        <v>45678</v>
      </c>
      <c r="B54" s="29">
        <f>IF(VLOOKUP($A54,'PM10 Results'!$A$1617:$F$3110,2,FALSE)="","",VLOOKUP($A54,'PM10 Results'!$A$1617:$F$3110,2,FALSE))</f>
        <v>19.079999999999998</v>
      </c>
      <c r="C54" s="29">
        <f>IF(VLOOKUP($A54,'PM10 Results'!$A$1617:$F$3110,4,FALSE)="","",VLOOKUP($A54,'PM10 Results'!$A$1617:$F$3110,4,FALSE))</f>
        <v>22.5</v>
      </c>
      <c r="D54" s="29">
        <f>IF(VLOOKUP($A54,'PM10 Results'!$A$1617:$F$3110,6,FALSE)="","",VLOOKUP($A54,'PM10 Results'!$A$1617:$F$3110,6,FALSE))</f>
        <v>21.44</v>
      </c>
    </row>
    <row r="55" spans="1:4" x14ac:dyDescent="0.3">
      <c r="A55" s="37">
        <f t="shared" si="0"/>
        <v>45679</v>
      </c>
      <c r="B55" s="29">
        <f>IF(VLOOKUP($A55,'PM10 Results'!$A$1617:$F$3110,2,FALSE)="","",VLOOKUP($A55,'PM10 Results'!$A$1617:$F$3110,2,FALSE))</f>
        <v>24.18</v>
      </c>
      <c r="C55" s="29">
        <f>IF(VLOOKUP($A55,'PM10 Results'!$A$1617:$F$3110,4,FALSE)="","",VLOOKUP($A55,'PM10 Results'!$A$1617:$F$3110,4,FALSE))</f>
        <v>41.11</v>
      </c>
      <c r="D55" s="29">
        <f>IF(VLOOKUP($A55,'PM10 Results'!$A$1617:$F$3110,6,FALSE)="","",VLOOKUP($A55,'PM10 Results'!$A$1617:$F$3110,6,FALSE))</f>
        <v>23.11</v>
      </c>
    </row>
    <row r="56" spans="1:4" x14ac:dyDescent="0.3">
      <c r="A56" s="37">
        <f t="shared" si="0"/>
        <v>45680</v>
      </c>
      <c r="B56" s="29">
        <f>IF(VLOOKUP($A56,'PM10 Results'!$A$1617:$F$3110,2,FALSE)="","",VLOOKUP($A56,'PM10 Results'!$A$1617:$F$3110,2,FALSE))</f>
        <v>22.97</v>
      </c>
      <c r="C56" s="29">
        <f>IF(VLOOKUP($A56,'PM10 Results'!$A$1617:$F$3110,4,FALSE)="","",VLOOKUP($A56,'PM10 Results'!$A$1617:$F$3110,4,FALSE))</f>
        <v>23.42</v>
      </c>
      <c r="D56" s="29">
        <f>IF(VLOOKUP($A56,'PM10 Results'!$A$1617:$F$3110,6,FALSE)="","",VLOOKUP($A56,'PM10 Results'!$A$1617:$F$3110,6,FALSE))</f>
        <v>24.08</v>
      </c>
    </row>
    <row r="57" spans="1:4" x14ac:dyDescent="0.3">
      <c r="A57" s="37">
        <f t="shared" si="0"/>
        <v>45681</v>
      </c>
      <c r="B57" s="29">
        <f>IF(VLOOKUP($A57,'PM10 Results'!$A$1617:$F$3110,2,FALSE)="","",VLOOKUP($A57,'PM10 Results'!$A$1617:$F$3110,2,FALSE))</f>
        <v>24.61</v>
      </c>
      <c r="C57" s="29">
        <f>IF(VLOOKUP($A57,'PM10 Results'!$A$1617:$F$3110,4,FALSE)="","",VLOOKUP($A57,'PM10 Results'!$A$1617:$F$3110,4,FALSE))</f>
        <v>29.66</v>
      </c>
      <c r="D57" s="29">
        <f>IF(VLOOKUP($A57,'PM10 Results'!$A$1617:$F$3110,6,FALSE)="","",VLOOKUP($A57,'PM10 Results'!$A$1617:$F$3110,6,FALSE))</f>
        <v>25.05</v>
      </c>
    </row>
    <row r="58" spans="1:4" x14ac:dyDescent="0.3">
      <c r="A58" s="37">
        <f t="shared" si="0"/>
        <v>45682</v>
      </c>
      <c r="B58" s="29">
        <f>IF(VLOOKUP($A58,'PM10 Results'!$A$1617:$F$3110,2,FALSE)="","",VLOOKUP($A58,'PM10 Results'!$A$1617:$F$3110,2,FALSE))</f>
        <v>16.41</v>
      </c>
      <c r="C58" s="29">
        <f>IF(VLOOKUP($A58,'PM10 Results'!$A$1617:$F$3110,4,FALSE)="","",VLOOKUP($A58,'PM10 Results'!$A$1617:$F$3110,4,FALSE))</f>
        <v>16.2</v>
      </c>
      <c r="D58" s="29">
        <f>IF(VLOOKUP($A58,'PM10 Results'!$A$1617:$F$3110,6,FALSE)="","",VLOOKUP($A58,'PM10 Results'!$A$1617:$F$3110,6,FALSE))</f>
        <v>17.68</v>
      </c>
    </row>
    <row r="59" spans="1:4" x14ac:dyDescent="0.3">
      <c r="A59" s="37">
        <f t="shared" si="0"/>
        <v>45683</v>
      </c>
      <c r="B59" s="29">
        <f>IF(VLOOKUP($A59,'PM10 Results'!$A$1617:$F$3110,2,FALSE)="","",VLOOKUP($A59,'PM10 Results'!$A$1617:$F$3110,2,FALSE))</f>
        <v>18.22</v>
      </c>
      <c r="C59" s="29">
        <f>IF(VLOOKUP($A59,'PM10 Results'!$A$1617:$F$3110,4,FALSE)="","",VLOOKUP($A59,'PM10 Results'!$A$1617:$F$3110,4,FALSE))</f>
        <v>17.2</v>
      </c>
      <c r="D59" s="29">
        <f>IF(VLOOKUP($A59,'PM10 Results'!$A$1617:$F$3110,6,FALSE)="","",VLOOKUP($A59,'PM10 Results'!$A$1617:$F$3110,6,FALSE))</f>
        <v>18.47</v>
      </c>
    </row>
    <row r="60" spans="1:4" x14ac:dyDescent="0.3">
      <c r="A60" s="37">
        <f t="shared" si="0"/>
        <v>45684</v>
      </c>
      <c r="B60" s="29">
        <f>IF(VLOOKUP($A60,'PM10 Results'!$A$1617:$F$3110,2,FALSE)="","",VLOOKUP($A60,'PM10 Results'!$A$1617:$F$3110,2,FALSE))</f>
        <v>15.67</v>
      </c>
      <c r="C60" s="29">
        <f>IF(VLOOKUP($A60,'PM10 Results'!$A$1617:$F$3110,4,FALSE)="","",VLOOKUP($A60,'PM10 Results'!$A$1617:$F$3110,4,FALSE))</f>
        <v>16.149999999999999</v>
      </c>
      <c r="D60" s="29">
        <f>IF(VLOOKUP($A60,'PM10 Results'!$A$1617:$F$3110,6,FALSE)="","",VLOOKUP($A60,'PM10 Results'!$A$1617:$F$3110,6,FALSE))</f>
        <v>13.793636363636358</v>
      </c>
    </row>
    <row r="61" spans="1:4" x14ac:dyDescent="0.3">
      <c r="A61" s="37">
        <f t="shared" si="0"/>
        <v>45685</v>
      </c>
      <c r="B61" s="29">
        <f>IF(VLOOKUP($A61,'PM10 Results'!$A$1617:$F$3110,2,FALSE)="","",VLOOKUP($A61,'PM10 Results'!$A$1617:$F$3110,2,FALSE))</f>
        <v>21.63</v>
      </c>
      <c r="C61" s="29">
        <f>IF(VLOOKUP($A61,'PM10 Results'!$A$1617:$F$3110,4,FALSE)="","",VLOOKUP($A61,'PM10 Results'!$A$1617:$F$3110,4,FALSE))</f>
        <v>56.02</v>
      </c>
      <c r="D61" s="29">
        <f>IF(VLOOKUP($A61,'PM10 Results'!$A$1617:$F$3110,6,FALSE)="","",VLOOKUP($A61,'PM10 Results'!$A$1617:$F$3110,6,FALSE))</f>
        <v>25.184285714285714</v>
      </c>
    </row>
    <row r="62" spans="1:4" x14ac:dyDescent="0.3">
      <c r="A62" s="37">
        <f t="shared" si="0"/>
        <v>45686</v>
      </c>
      <c r="B62" s="29">
        <f>IF(VLOOKUP($A62,'PM10 Results'!$A$1617:$F$3110,2,FALSE)="","",VLOOKUP($A62,'PM10 Results'!$A$1617:$F$3110,2,FALSE))</f>
        <v>28.91</v>
      </c>
      <c r="C62" s="29">
        <f>IF(VLOOKUP($A62,'PM10 Results'!$A$1617:$F$3110,4,FALSE)="","",VLOOKUP($A62,'PM10 Results'!$A$1617:$F$3110,4,FALSE))</f>
        <v>28.48</v>
      </c>
      <c r="D62" s="29">
        <f>IF(VLOOKUP($A62,'PM10 Results'!$A$1617:$F$3110,6,FALSE)="","",VLOOKUP($A62,'PM10 Results'!$A$1617:$F$3110,6,FALSE))</f>
        <v>30.54</v>
      </c>
    </row>
    <row r="63" spans="1:4" x14ac:dyDescent="0.3">
      <c r="A63" s="37">
        <f t="shared" si="0"/>
        <v>45687</v>
      </c>
      <c r="B63" s="29">
        <f>IF(VLOOKUP($A63,'PM10 Results'!$A$1617:$F$3110,2,FALSE)="","",VLOOKUP($A63,'PM10 Results'!$A$1617:$F$3110,2,FALSE))</f>
        <v>12.58</v>
      </c>
      <c r="C63" s="29">
        <f>IF(VLOOKUP($A63,'PM10 Results'!$A$1617:$F$3110,4,FALSE)="","",VLOOKUP($A63,'PM10 Results'!$A$1617:$F$3110,4,FALSE))</f>
        <v>12.31</v>
      </c>
      <c r="D63" s="29">
        <f>IF(VLOOKUP($A63,'PM10 Results'!$A$1617:$F$3110,6,FALSE)="","",VLOOKUP($A63,'PM10 Results'!$A$1617:$F$3110,6,FALSE))</f>
        <v>13.06</v>
      </c>
    </row>
    <row r="64" spans="1:4" x14ac:dyDescent="0.3">
      <c r="A64" s="37">
        <f t="shared" si="0"/>
        <v>45688</v>
      </c>
      <c r="B64" s="29">
        <f>IF(VLOOKUP($A64,'PM10 Results'!$A$1617:$F$3110,2,FALSE)="","",VLOOKUP($A64,'PM10 Results'!$A$1617:$F$3110,2,FALSE))</f>
        <v>11.73</v>
      </c>
      <c r="C64" s="29">
        <f>IF(VLOOKUP($A64,'PM10 Results'!$A$1617:$F$3110,4,FALSE)="","",VLOOKUP($A64,'PM10 Results'!$A$1617:$F$3110,4,FALSE))</f>
        <v>9.89</v>
      </c>
      <c r="D64" s="29">
        <f>IF(VLOOKUP($A64,'PM10 Results'!$A$1617:$F$3110,6,FALSE)="","",VLOOKUP($A64,'PM10 Results'!$A$1617:$F$3110,6,FALSE))</f>
        <v>17.074999999999999</v>
      </c>
    </row>
    <row r="65" spans="1:4" x14ac:dyDescent="0.3">
      <c r="A65" s="37">
        <f t="shared" si="0"/>
        <v>45689</v>
      </c>
      <c r="B65" s="29">
        <f>IF(VLOOKUP($A65,'PM10 Results'!$A$1617:$F$3110,2,FALSE)="","",VLOOKUP($A65,'PM10 Results'!$A$1617:$F$3110,2,FALSE))</f>
        <v>12</v>
      </c>
      <c r="C65" s="29">
        <f>IF(VLOOKUP($A65,'PM10 Results'!$A$1617:$F$3110,4,FALSE)="","",VLOOKUP($A65,'PM10 Results'!$A$1617:$F$3110,4,FALSE))</f>
        <v>12.25</v>
      </c>
      <c r="D65" s="29">
        <f>IF(VLOOKUP($A65,'PM10 Results'!$A$1617:$F$3110,6,FALSE)="","",VLOOKUP($A65,'PM10 Results'!$A$1617:$F$3110,6,FALSE))</f>
        <v>14.49</v>
      </c>
    </row>
    <row r="66" spans="1:4" x14ac:dyDescent="0.3">
      <c r="A66" s="37">
        <f t="shared" si="0"/>
        <v>45690</v>
      </c>
      <c r="B66" s="29">
        <f>IF(VLOOKUP($A66,'PM10 Results'!$A$1617:$F$3110,2,FALSE)="","",VLOOKUP($A66,'PM10 Results'!$A$1617:$F$3110,2,FALSE))</f>
        <v>12.2</v>
      </c>
      <c r="C66" s="29">
        <f>IF(VLOOKUP($A66,'PM10 Results'!$A$1617:$F$3110,4,FALSE)="","",VLOOKUP($A66,'PM10 Results'!$A$1617:$F$3110,4,FALSE))</f>
        <v>11.75</v>
      </c>
      <c r="D66" s="29">
        <f>IF(VLOOKUP($A66,'PM10 Results'!$A$1617:$F$3110,6,FALSE)="","",VLOOKUP($A66,'PM10 Results'!$A$1617:$F$3110,6,FALSE))</f>
        <v>14.46</v>
      </c>
    </row>
    <row r="67" spans="1:4" x14ac:dyDescent="0.3">
      <c r="A67" s="37">
        <f t="shared" si="0"/>
        <v>45691</v>
      </c>
      <c r="B67" s="29">
        <f>IF(VLOOKUP($A67,'PM10 Results'!$A$1617:$F$3110,2,FALSE)="","",VLOOKUP($A67,'PM10 Results'!$A$1617:$F$3110,2,FALSE))</f>
        <v>13.44</v>
      </c>
      <c r="C67" s="29">
        <f>IF(VLOOKUP($A67,'PM10 Results'!$A$1617:$F$3110,4,FALSE)="","",VLOOKUP($A67,'PM10 Results'!$A$1617:$F$3110,4,FALSE))</f>
        <v>12.83</v>
      </c>
      <c r="D67" s="29">
        <f>IF(VLOOKUP($A67,'PM10 Results'!$A$1617:$F$3110,6,FALSE)="","",VLOOKUP($A67,'PM10 Results'!$A$1617:$F$3110,6,FALSE))</f>
        <v>11.25</v>
      </c>
    </row>
    <row r="68" spans="1:4" x14ac:dyDescent="0.3">
      <c r="A68" s="37">
        <f t="shared" si="0"/>
        <v>45692</v>
      </c>
      <c r="B68" s="29">
        <f>IF(VLOOKUP($A68,'PM10 Results'!$A$1617:$F$3110,2,FALSE)="","",VLOOKUP($A68,'PM10 Results'!$A$1617:$F$3110,2,FALSE))</f>
        <v>16.25</v>
      </c>
      <c r="C68" s="29">
        <f>IF(VLOOKUP($A68,'PM10 Results'!$A$1617:$F$3110,4,FALSE)="","",VLOOKUP($A68,'PM10 Results'!$A$1617:$F$3110,4,FALSE))</f>
        <v>16.809999999999999</v>
      </c>
      <c r="D68" s="29">
        <f>IF(VLOOKUP($A68,'PM10 Results'!$A$1617:$F$3110,6,FALSE)="","",VLOOKUP($A68,'PM10 Results'!$A$1617:$F$3110,6,FALSE))</f>
        <v>14.86</v>
      </c>
    </row>
    <row r="69" spans="1:4" x14ac:dyDescent="0.3">
      <c r="A69" s="37">
        <f t="shared" ref="A69:A132" si="1">A68+1</f>
        <v>45693</v>
      </c>
      <c r="B69" s="29">
        <f>IF(VLOOKUP($A69,'PM10 Results'!$A$1617:$F$3110,2,FALSE)="","",VLOOKUP($A69,'PM10 Results'!$A$1617:$F$3110,2,FALSE))</f>
        <v>23.69</v>
      </c>
      <c r="C69" s="29">
        <f>IF(VLOOKUP($A69,'PM10 Results'!$A$1617:$F$3110,4,FALSE)="","",VLOOKUP($A69,'PM10 Results'!$A$1617:$F$3110,4,FALSE))</f>
        <v>30.35</v>
      </c>
      <c r="D69" s="29">
        <f>IF(VLOOKUP($A69,'PM10 Results'!$A$1617:$F$3110,6,FALSE)="","",VLOOKUP($A69,'PM10 Results'!$A$1617:$F$3110,6,FALSE))</f>
        <v>18.45</v>
      </c>
    </row>
    <row r="70" spans="1:4" x14ac:dyDescent="0.3">
      <c r="A70" s="37">
        <f t="shared" si="1"/>
        <v>45694</v>
      </c>
      <c r="B70" s="29">
        <f>IF(VLOOKUP($A70,'PM10 Results'!$A$1617:$F$3110,2,FALSE)="","",VLOOKUP($A70,'PM10 Results'!$A$1617:$F$3110,2,FALSE))</f>
        <v>23.41</v>
      </c>
      <c r="C70" s="29">
        <f>IF(VLOOKUP($A70,'PM10 Results'!$A$1617:$F$3110,4,FALSE)="","",VLOOKUP($A70,'PM10 Results'!$A$1617:$F$3110,4,FALSE))</f>
        <v>22.76</v>
      </c>
      <c r="D70" s="29">
        <f>IF(VLOOKUP($A70,'PM10 Results'!$A$1617:$F$3110,6,FALSE)="","",VLOOKUP($A70,'PM10 Results'!$A$1617:$F$3110,6,FALSE))</f>
        <v>29.014000000000024</v>
      </c>
    </row>
    <row r="71" spans="1:4" x14ac:dyDescent="0.3">
      <c r="A71" s="37">
        <f t="shared" si="1"/>
        <v>45695</v>
      </c>
      <c r="B71" s="29">
        <f>IF(VLOOKUP($A71,'PM10 Results'!$A$1617:$F$3110,2,FALSE)="","",VLOOKUP($A71,'PM10 Results'!$A$1617:$F$3110,2,FALSE))</f>
        <v>11.9</v>
      </c>
      <c r="C71" s="29">
        <f>IF(VLOOKUP($A71,'PM10 Results'!$A$1617:$F$3110,4,FALSE)="","",VLOOKUP($A71,'PM10 Results'!$A$1617:$F$3110,4,FALSE))</f>
        <v>10.54</v>
      </c>
      <c r="D71" s="29" t="str">
        <f>IF(VLOOKUP($A71,'PM10 Results'!$A$1617:$F$3110,6,FALSE)="","",VLOOKUP($A71,'PM10 Results'!$A$1617:$F$3110,6,FALSE))</f>
        <v>No Data</v>
      </c>
    </row>
    <row r="72" spans="1:4" x14ac:dyDescent="0.3">
      <c r="A72" s="37">
        <f t="shared" si="1"/>
        <v>45696</v>
      </c>
      <c r="B72" s="29">
        <f>IF(VLOOKUP($A72,'PM10 Results'!$A$1617:$F$3110,2,FALSE)="","",VLOOKUP($A72,'PM10 Results'!$A$1617:$F$3110,2,FALSE))</f>
        <v>16.78</v>
      </c>
      <c r="C72" s="29">
        <f>IF(VLOOKUP($A72,'PM10 Results'!$A$1617:$F$3110,4,FALSE)="","",VLOOKUP($A72,'PM10 Results'!$A$1617:$F$3110,4,FALSE))</f>
        <v>13.97</v>
      </c>
      <c r="D72" s="29">
        <f>IF(VLOOKUP($A72,'PM10 Results'!$A$1617:$F$3110,6,FALSE)="","",VLOOKUP($A72,'PM10 Results'!$A$1617:$F$3110,6,FALSE))</f>
        <v>15.76</v>
      </c>
    </row>
    <row r="73" spans="1:4" x14ac:dyDescent="0.3">
      <c r="A73" s="37">
        <f t="shared" si="1"/>
        <v>45697</v>
      </c>
      <c r="B73" s="29">
        <f>IF(VLOOKUP($A73,'PM10 Results'!$A$1617:$F$3110,2,FALSE)="","",VLOOKUP($A73,'PM10 Results'!$A$1617:$F$3110,2,FALSE))</f>
        <v>17.96</v>
      </c>
      <c r="C73" s="29">
        <f>IF(VLOOKUP($A73,'PM10 Results'!$A$1617:$F$3110,4,FALSE)="","",VLOOKUP($A73,'PM10 Results'!$A$1617:$F$3110,4,FALSE))</f>
        <v>18.73</v>
      </c>
      <c r="D73" s="29">
        <f>IF(VLOOKUP($A73,'PM10 Results'!$A$1617:$F$3110,6,FALSE)="","",VLOOKUP($A73,'PM10 Results'!$A$1617:$F$3110,6,FALSE))</f>
        <v>19.829999999999998</v>
      </c>
    </row>
    <row r="74" spans="1:4" x14ac:dyDescent="0.3">
      <c r="A74" s="37">
        <f t="shared" si="1"/>
        <v>45698</v>
      </c>
      <c r="B74" s="29">
        <f>IF(VLOOKUP($A74,'PM10 Results'!$A$1617:$F$3110,2,FALSE)="","",VLOOKUP($A74,'PM10 Results'!$A$1617:$F$3110,2,FALSE))</f>
        <v>16.29</v>
      </c>
      <c r="C74" s="29">
        <f>IF(VLOOKUP($A74,'PM10 Results'!$A$1617:$F$3110,4,FALSE)="","",VLOOKUP($A74,'PM10 Results'!$A$1617:$F$3110,4,FALSE))</f>
        <v>16.78</v>
      </c>
      <c r="D74" s="29">
        <f>IF(VLOOKUP($A74,'PM10 Results'!$A$1617:$F$3110,6,FALSE)="","",VLOOKUP($A74,'PM10 Results'!$A$1617:$F$3110,6,FALSE))</f>
        <v>15.852272727272723</v>
      </c>
    </row>
    <row r="75" spans="1:4" x14ac:dyDescent="0.3">
      <c r="A75" s="37">
        <f t="shared" si="1"/>
        <v>45699</v>
      </c>
      <c r="B75" s="29">
        <f>IF(VLOOKUP($A75,'PM10 Results'!$A$1617:$F$3110,2,FALSE)="","",VLOOKUP($A75,'PM10 Results'!$A$1617:$F$3110,2,FALSE))</f>
        <v>10.87</v>
      </c>
      <c r="C75" s="29" t="str">
        <f>IF(VLOOKUP($A75,'PM10 Results'!$A$1617:$F$3110,4,FALSE)="","",VLOOKUP($A75,'PM10 Results'!$A$1617:$F$3110,4,FALSE))</f>
        <v>No Data</v>
      </c>
      <c r="D75" s="29">
        <f>IF(VLOOKUP($A75,'PM10 Results'!$A$1617:$F$3110,6,FALSE)="","",VLOOKUP($A75,'PM10 Results'!$A$1617:$F$3110,6,FALSE))</f>
        <v>11.21</v>
      </c>
    </row>
    <row r="76" spans="1:4" x14ac:dyDescent="0.3">
      <c r="A76" s="37">
        <f t="shared" si="1"/>
        <v>45700</v>
      </c>
      <c r="B76" s="29">
        <f>IF(VLOOKUP($A76,'PM10 Results'!$A$1617:$F$3110,2,FALSE)="","",VLOOKUP($A76,'PM10 Results'!$A$1617:$F$3110,2,FALSE))</f>
        <v>12.22</v>
      </c>
      <c r="C76" s="29">
        <f>IF(VLOOKUP($A76,'PM10 Results'!$A$1617:$F$3110,4,FALSE)="","",VLOOKUP($A76,'PM10 Results'!$A$1617:$F$3110,4,FALSE))</f>
        <v>11.6</v>
      </c>
      <c r="D76" s="29">
        <f>IF(VLOOKUP($A76,'PM10 Results'!$A$1617:$F$3110,6,FALSE)="","",VLOOKUP($A76,'PM10 Results'!$A$1617:$F$3110,6,FALSE))</f>
        <v>12.4</v>
      </c>
    </row>
    <row r="77" spans="1:4" x14ac:dyDescent="0.3">
      <c r="A77" s="37">
        <f t="shared" si="1"/>
        <v>45701</v>
      </c>
      <c r="B77" s="29">
        <f>IF(VLOOKUP($A77,'PM10 Results'!$A$1617:$F$3110,2,FALSE)="","",VLOOKUP($A77,'PM10 Results'!$A$1617:$F$3110,2,FALSE))</f>
        <v>10.54</v>
      </c>
      <c r="C77" s="29">
        <f>IF(VLOOKUP($A77,'PM10 Results'!$A$1617:$F$3110,4,FALSE)="","",VLOOKUP($A77,'PM10 Results'!$A$1617:$F$3110,4,FALSE))</f>
        <v>10.44</v>
      </c>
      <c r="D77" s="29">
        <f>IF(VLOOKUP($A77,'PM10 Results'!$A$1617:$F$3110,6,FALSE)="","",VLOOKUP($A77,'PM10 Results'!$A$1617:$F$3110,6,FALSE))</f>
        <v>11.84</v>
      </c>
    </row>
    <row r="78" spans="1:4" x14ac:dyDescent="0.3">
      <c r="A78" s="37">
        <f t="shared" si="1"/>
        <v>45702</v>
      </c>
      <c r="B78" s="29">
        <f>IF(VLOOKUP($A78,'PM10 Results'!$A$1617:$F$3110,2,FALSE)="","",VLOOKUP($A78,'PM10 Results'!$A$1617:$F$3110,2,FALSE))</f>
        <v>13.56</v>
      </c>
      <c r="C78" s="29">
        <f>IF(VLOOKUP($A78,'PM10 Results'!$A$1617:$F$3110,4,FALSE)="","",VLOOKUP($A78,'PM10 Results'!$A$1617:$F$3110,4,FALSE))</f>
        <v>13.99</v>
      </c>
      <c r="D78" s="29">
        <f>IF(VLOOKUP($A78,'PM10 Results'!$A$1617:$F$3110,6,FALSE)="","",VLOOKUP($A78,'PM10 Results'!$A$1617:$F$3110,6,FALSE))</f>
        <v>12.36</v>
      </c>
    </row>
    <row r="79" spans="1:4" x14ac:dyDescent="0.3">
      <c r="A79" s="37">
        <f t="shared" si="1"/>
        <v>45703</v>
      </c>
      <c r="B79" s="29">
        <f>IF(VLOOKUP($A79,'PM10 Results'!$A$1617:$F$3110,2,FALSE)="","",VLOOKUP($A79,'PM10 Results'!$A$1617:$F$3110,2,FALSE))</f>
        <v>14.63</v>
      </c>
      <c r="C79" s="29">
        <f>IF(VLOOKUP($A79,'PM10 Results'!$A$1617:$F$3110,4,FALSE)="","",VLOOKUP($A79,'PM10 Results'!$A$1617:$F$3110,4,FALSE))</f>
        <v>15.79</v>
      </c>
      <c r="D79" s="29">
        <f>IF(VLOOKUP($A79,'PM10 Results'!$A$1617:$F$3110,6,FALSE)="","",VLOOKUP($A79,'PM10 Results'!$A$1617:$F$3110,6,FALSE))</f>
        <v>16.436363636363637</v>
      </c>
    </row>
    <row r="80" spans="1:4" x14ac:dyDescent="0.3">
      <c r="A80" s="37">
        <f t="shared" si="1"/>
        <v>45704</v>
      </c>
      <c r="B80" s="29">
        <f>IF(VLOOKUP($A80,'PM10 Results'!$A$1617:$F$3110,2,FALSE)="","",VLOOKUP($A80,'PM10 Results'!$A$1617:$F$3110,2,FALSE))</f>
        <v>21.24</v>
      </c>
      <c r="C80" s="29">
        <f>IF(VLOOKUP($A80,'PM10 Results'!$A$1617:$F$3110,4,FALSE)="","",VLOOKUP($A80,'PM10 Results'!$A$1617:$F$3110,4,FALSE))</f>
        <v>18.53</v>
      </c>
      <c r="D80" s="29">
        <f>IF(VLOOKUP($A80,'PM10 Results'!$A$1617:$F$3110,6,FALSE)="","",VLOOKUP($A80,'PM10 Results'!$A$1617:$F$3110,6,FALSE))</f>
        <v>15.96</v>
      </c>
    </row>
    <row r="81" spans="1:4" x14ac:dyDescent="0.3">
      <c r="A81" s="37">
        <f t="shared" si="1"/>
        <v>45705</v>
      </c>
      <c r="B81" s="29">
        <f>IF(VLOOKUP($A81,'PM10 Results'!$A$1617:$F$3110,2,FALSE)="","",VLOOKUP($A81,'PM10 Results'!$A$1617:$F$3110,2,FALSE))</f>
        <v>16.75</v>
      </c>
      <c r="C81" s="29">
        <f>IF(VLOOKUP($A81,'PM10 Results'!$A$1617:$F$3110,4,FALSE)="","",VLOOKUP($A81,'PM10 Results'!$A$1617:$F$3110,4,FALSE))</f>
        <v>16.829999999999998</v>
      </c>
      <c r="D81" s="29">
        <f>IF(VLOOKUP($A81,'PM10 Results'!$A$1617:$F$3110,6,FALSE)="","",VLOOKUP($A81,'PM10 Results'!$A$1617:$F$3110,6,FALSE))</f>
        <v>14.94</v>
      </c>
    </row>
    <row r="82" spans="1:4" x14ac:dyDescent="0.3">
      <c r="A82" s="37">
        <f t="shared" si="1"/>
        <v>45706</v>
      </c>
      <c r="B82" s="29">
        <f>IF(VLOOKUP($A82,'PM10 Results'!$A$1617:$F$3110,2,FALSE)="","",VLOOKUP($A82,'PM10 Results'!$A$1617:$F$3110,2,FALSE))</f>
        <v>22.7</v>
      </c>
      <c r="C82" s="29">
        <f>IF(VLOOKUP($A82,'PM10 Results'!$A$1617:$F$3110,4,FALSE)="","",VLOOKUP($A82,'PM10 Results'!$A$1617:$F$3110,4,FALSE))</f>
        <v>21.41</v>
      </c>
      <c r="D82" s="29">
        <f>IF(VLOOKUP($A82,'PM10 Results'!$A$1617:$F$3110,6,FALSE)="","",VLOOKUP($A82,'PM10 Results'!$A$1617:$F$3110,6,FALSE))</f>
        <v>17.8</v>
      </c>
    </row>
    <row r="83" spans="1:4" x14ac:dyDescent="0.3">
      <c r="A83" s="37">
        <f t="shared" si="1"/>
        <v>45707</v>
      </c>
      <c r="B83" s="29">
        <f>IF(VLOOKUP($A83,'PM10 Results'!$A$1617:$F$3110,2,FALSE)="","",VLOOKUP($A83,'PM10 Results'!$A$1617:$F$3110,2,FALSE))</f>
        <v>21.91</v>
      </c>
      <c r="C83" s="29">
        <f>IF(VLOOKUP($A83,'PM10 Results'!$A$1617:$F$3110,4,FALSE)="","",VLOOKUP($A83,'PM10 Results'!$A$1617:$F$3110,4,FALSE))</f>
        <v>19.82</v>
      </c>
      <c r="D83" s="29">
        <f>IF(VLOOKUP($A83,'PM10 Results'!$A$1617:$F$3110,6,FALSE)="","",VLOOKUP($A83,'PM10 Results'!$A$1617:$F$3110,6,FALSE))</f>
        <v>17.53</v>
      </c>
    </row>
    <row r="84" spans="1:4" x14ac:dyDescent="0.3">
      <c r="A84" s="37">
        <f t="shared" si="1"/>
        <v>45708</v>
      </c>
      <c r="B84" s="29">
        <f>IF(VLOOKUP($A84,'PM10 Results'!$A$1617:$F$3110,2,FALSE)="","",VLOOKUP($A84,'PM10 Results'!$A$1617:$F$3110,2,FALSE))</f>
        <v>15.35</v>
      </c>
      <c r="C84" s="29">
        <f>IF(VLOOKUP($A84,'PM10 Results'!$A$1617:$F$3110,4,FALSE)="","",VLOOKUP($A84,'PM10 Results'!$A$1617:$F$3110,4,FALSE))</f>
        <v>14.32</v>
      </c>
      <c r="D84" s="29">
        <f>IF(VLOOKUP($A84,'PM10 Results'!$A$1617:$F$3110,6,FALSE)="","",VLOOKUP($A84,'PM10 Results'!$A$1617:$F$3110,6,FALSE))</f>
        <v>12.91</v>
      </c>
    </row>
    <row r="85" spans="1:4" x14ac:dyDescent="0.3">
      <c r="A85" s="37">
        <f t="shared" si="1"/>
        <v>45709</v>
      </c>
      <c r="B85" s="29">
        <f>IF(VLOOKUP($A85,'PM10 Results'!$A$1617:$F$3110,2,FALSE)="","",VLOOKUP($A85,'PM10 Results'!$A$1617:$F$3110,2,FALSE))</f>
        <v>15.56</v>
      </c>
      <c r="C85" s="29">
        <f>IF(VLOOKUP($A85,'PM10 Results'!$A$1617:$F$3110,4,FALSE)="","",VLOOKUP($A85,'PM10 Results'!$A$1617:$F$3110,4,FALSE))</f>
        <v>16.52</v>
      </c>
      <c r="D85" s="29">
        <f>IF(VLOOKUP($A85,'PM10 Results'!$A$1617:$F$3110,6,FALSE)="","",VLOOKUP($A85,'PM10 Results'!$A$1617:$F$3110,6,FALSE))</f>
        <v>15.85</v>
      </c>
    </row>
    <row r="86" spans="1:4" x14ac:dyDescent="0.3">
      <c r="A86" s="37">
        <f t="shared" si="1"/>
        <v>45710</v>
      </c>
      <c r="B86" s="29">
        <f>IF(VLOOKUP($A86,'PM10 Results'!$A$1617:$F$3110,2,FALSE)="","",VLOOKUP($A86,'PM10 Results'!$A$1617:$F$3110,2,FALSE))</f>
        <v>14.83</v>
      </c>
      <c r="C86" s="29">
        <f>IF(VLOOKUP($A86,'PM10 Results'!$A$1617:$F$3110,4,FALSE)="","",VLOOKUP($A86,'PM10 Results'!$A$1617:$F$3110,4,FALSE))</f>
        <v>10.59</v>
      </c>
      <c r="D86" s="29">
        <f>IF(VLOOKUP($A86,'PM10 Results'!$A$1617:$F$3110,6,FALSE)="","",VLOOKUP($A86,'PM10 Results'!$A$1617:$F$3110,6,FALSE))</f>
        <v>10.66</v>
      </c>
    </row>
    <row r="87" spans="1:4" x14ac:dyDescent="0.3">
      <c r="A87" s="37">
        <f t="shared" si="1"/>
        <v>45711</v>
      </c>
      <c r="B87" s="29">
        <f>IF(VLOOKUP($A87,'PM10 Results'!$A$1617:$F$3110,2,FALSE)="","",VLOOKUP($A87,'PM10 Results'!$A$1617:$F$3110,2,FALSE))</f>
        <v>13.84</v>
      </c>
      <c r="C87" s="29">
        <f>IF(VLOOKUP($A87,'PM10 Results'!$A$1617:$F$3110,4,FALSE)="","",VLOOKUP($A87,'PM10 Results'!$A$1617:$F$3110,4,FALSE))</f>
        <v>14.45</v>
      </c>
      <c r="D87" s="29">
        <f>IF(VLOOKUP($A87,'PM10 Results'!$A$1617:$F$3110,6,FALSE)="","",VLOOKUP($A87,'PM10 Results'!$A$1617:$F$3110,6,FALSE))</f>
        <v>15.37</v>
      </c>
    </row>
    <row r="88" spans="1:4" x14ac:dyDescent="0.3">
      <c r="A88" s="37">
        <f t="shared" si="1"/>
        <v>45712</v>
      </c>
      <c r="B88" s="29">
        <f>IF(VLOOKUP($A88,'PM10 Results'!$A$1617:$F$3110,2,FALSE)="","",VLOOKUP($A88,'PM10 Results'!$A$1617:$F$3110,2,FALSE))</f>
        <v>27.78</v>
      </c>
      <c r="C88" s="29">
        <f>IF(VLOOKUP($A88,'PM10 Results'!$A$1617:$F$3110,4,FALSE)="","",VLOOKUP($A88,'PM10 Results'!$A$1617:$F$3110,4,FALSE))</f>
        <v>32.68</v>
      </c>
      <c r="D88" s="29">
        <f>IF(VLOOKUP($A88,'PM10 Results'!$A$1617:$F$3110,6,FALSE)="","",VLOOKUP($A88,'PM10 Results'!$A$1617:$F$3110,6,FALSE))</f>
        <v>24.24</v>
      </c>
    </row>
    <row r="89" spans="1:4" x14ac:dyDescent="0.3">
      <c r="A89" s="37">
        <f t="shared" si="1"/>
        <v>45713</v>
      </c>
      <c r="B89" s="29">
        <f>IF(VLOOKUP($A89,'PM10 Results'!$A$1617:$F$3110,2,FALSE)="","",VLOOKUP($A89,'PM10 Results'!$A$1617:$F$3110,2,FALSE))</f>
        <v>25.14</v>
      </c>
      <c r="C89" s="29">
        <f>IF(VLOOKUP($A89,'PM10 Results'!$A$1617:$F$3110,4,FALSE)="","",VLOOKUP($A89,'PM10 Results'!$A$1617:$F$3110,4,FALSE))</f>
        <v>25</v>
      </c>
      <c r="D89" s="29">
        <f>IF(VLOOKUP($A89,'PM10 Results'!$A$1617:$F$3110,6,FALSE)="","",VLOOKUP($A89,'PM10 Results'!$A$1617:$F$3110,6,FALSE))</f>
        <v>22.77</v>
      </c>
    </row>
    <row r="90" spans="1:4" x14ac:dyDescent="0.3">
      <c r="A90" s="37">
        <f t="shared" si="1"/>
        <v>45714</v>
      </c>
      <c r="B90" s="29">
        <f>IF(VLOOKUP($A90,'PM10 Results'!$A$1617:$F$3110,2,FALSE)="","",VLOOKUP($A90,'PM10 Results'!$A$1617:$F$3110,2,FALSE))</f>
        <v>23.04</v>
      </c>
      <c r="C90" s="29">
        <f>IF(VLOOKUP($A90,'PM10 Results'!$A$1617:$F$3110,4,FALSE)="","",VLOOKUP($A90,'PM10 Results'!$A$1617:$F$3110,4,FALSE))</f>
        <v>15.4</v>
      </c>
      <c r="D90" s="29">
        <f>IF(VLOOKUP($A90,'PM10 Results'!$A$1617:$F$3110,6,FALSE)="","",VLOOKUP($A90,'PM10 Results'!$A$1617:$F$3110,6,FALSE))</f>
        <v>14.34</v>
      </c>
    </row>
    <row r="91" spans="1:4" x14ac:dyDescent="0.3">
      <c r="A91" s="37">
        <f t="shared" si="1"/>
        <v>45715</v>
      </c>
      <c r="B91" s="29">
        <f>IF(VLOOKUP($A91,'PM10 Results'!$A$1617:$F$3110,2,FALSE)="","",VLOOKUP($A91,'PM10 Results'!$A$1617:$F$3110,2,FALSE))</f>
        <v>15.74</v>
      </c>
      <c r="C91" s="29">
        <f>IF(VLOOKUP($A91,'PM10 Results'!$A$1617:$F$3110,4,FALSE)="","",VLOOKUP($A91,'PM10 Results'!$A$1617:$F$3110,4,FALSE))</f>
        <v>14.87</v>
      </c>
      <c r="D91" s="29">
        <f>IF(VLOOKUP($A91,'PM10 Results'!$A$1617:$F$3110,6,FALSE)="","",VLOOKUP($A91,'PM10 Results'!$A$1617:$F$3110,6,FALSE))</f>
        <v>14.800869565217393</v>
      </c>
    </row>
    <row r="92" spans="1:4" x14ac:dyDescent="0.3">
      <c r="A92" s="37">
        <f t="shared" si="1"/>
        <v>45716</v>
      </c>
      <c r="B92" s="29">
        <f>IF(VLOOKUP($A92,'PM10 Results'!$A$1617:$F$3110,2,FALSE)="","",VLOOKUP($A92,'PM10 Results'!$A$1617:$F$3110,2,FALSE))</f>
        <v>20.77</v>
      </c>
      <c r="C92" s="29">
        <f>IF(VLOOKUP($A92,'PM10 Results'!$A$1617:$F$3110,4,FALSE)="","",VLOOKUP($A92,'PM10 Results'!$A$1617:$F$3110,4,FALSE))</f>
        <v>22.96</v>
      </c>
      <c r="D92" s="29">
        <f>IF(VLOOKUP($A92,'PM10 Results'!$A$1617:$F$3110,6,FALSE)="","",VLOOKUP($A92,'PM10 Results'!$A$1617:$F$3110,6,FALSE))</f>
        <v>20.72</v>
      </c>
    </row>
    <row r="93" spans="1:4" x14ac:dyDescent="0.3">
      <c r="A93" s="37">
        <f t="shared" si="1"/>
        <v>45717</v>
      </c>
      <c r="B93" s="29">
        <f>IF(VLOOKUP($A93,'PM10 Results'!$A$1617:$F$3110,2,FALSE)="","",VLOOKUP($A93,'PM10 Results'!$A$1617:$F$3110,2,FALSE))</f>
        <v>25.54</v>
      </c>
      <c r="C93" s="29">
        <f>IF(VLOOKUP($A93,'PM10 Results'!$A$1617:$F$3110,4,FALSE)="","",VLOOKUP($A93,'PM10 Results'!$A$1617:$F$3110,4,FALSE))</f>
        <v>26.75</v>
      </c>
      <c r="D93" s="29">
        <f>IF(VLOOKUP($A93,'PM10 Results'!$A$1617:$F$3110,6,FALSE)="","",VLOOKUP($A93,'PM10 Results'!$A$1617:$F$3110,6,FALSE))</f>
        <v>25.44</v>
      </c>
    </row>
    <row r="94" spans="1:4" x14ac:dyDescent="0.3">
      <c r="A94" s="37">
        <f t="shared" si="1"/>
        <v>45718</v>
      </c>
      <c r="B94" s="29">
        <f>IF(VLOOKUP($A94,'PM10 Results'!$A$1617:$F$3110,2,FALSE)="","",VLOOKUP($A94,'PM10 Results'!$A$1617:$F$3110,2,FALSE))</f>
        <v>23.68</v>
      </c>
      <c r="C94" s="29">
        <f>IF(VLOOKUP($A94,'PM10 Results'!$A$1617:$F$3110,4,FALSE)="","",VLOOKUP($A94,'PM10 Results'!$A$1617:$F$3110,4,FALSE))</f>
        <v>22.6</v>
      </c>
      <c r="D94" s="29">
        <f>IF(VLOOKUP($A94,'PM10 Results'!$A$1617:$F$3110,6,FALSE)="","",VLOOKUP($A94,'PM10 Results'!$A$1617:$F$3110,6,FALSE))</f>
        <v>21.16</v>
      </c>
    </row>
    <row r="95" spans="1:4" x14ac:dyDescent="0.3">
      <c r="A95" s="37">
        <f t="shared" si="1"/>
        <v>45719</v>
      </c>
      <c r="B95" s="29">
        <f>IF(VLOOKUP($A95,'PM10 Results'!$A$1617:$F$3110,2,FALSE)="","",VLOOKUP($A95,'PM10 Results'!$A$1617:$F$3110,2,FALSE))</f>
        <v>17.170000000000002</v>
      </c>
      <c r="C95" s="29">
        <f>IF(VLOOKUP($A95,'PM10 Results'!$A$1617:$F$3110,4,FALSE)="","",VLOOKUP($A95,'PM10 Results'!$A$1617:$F$3110,4,FALSE))</f>
        <v>17.690000000000001</v>
      </c>
      <c r="D95" s="29">
        <f>IF(VLOOKUP($A95,'PM10 Results'!$A$1617:$F$3110,6,FALSE)="","",VLOOKUP($A95,'PM10 Results'!$A$1617:$F$3110,6,FALSE))</f>
        <v>18.130476190476198</v>
      </c>
    </row>
    <row r="96" spans="1:4" x14ac:dyDescent="0.3">
      <c r="A96" s="37">
        <f t="shared" si="1"/>
        <v>45720</v>
      </c>
      <c r="B96" s="29">
        <f>IF(VLOOKUP($A96,'PM10 Results'!$A$1617:$F$3110,2,FALSE)="","",VLOOKUP($A96,'PM10 Results'!$A$1617:$F$3110,2,FALSE))</f>
        <v>15.06</v>
      </c>
      <c r="C96" s="29">
        <f>IF(VLOOKUP($A96,'PM10 Results'!$A$1617:$F$3110,4,FALSE)="","",VLOOKUP($A96,'PM10 Results'!$A$1617:$F$3110,4,FALSE))</f>
        <v>14.53</v>
      </c>
      <c r="D96" s="29">
        <f>IF(VLOOKUP($A96,'PM10 Results'!$A$1617:$F$3110,6,FALSE)="","",VLOOKUP($A96,'PM10 Results'!$A$1617:$F$3110,6,FALSE))</f>
        <v>15.63</v>
      </c>
    </row>
    <row r="97" spans="1:4" x14ac:dyDescent="0.3">
      <c r="A97" s="37">
        <f t="shared" si="1"/>
        <v>45721</v>
      </c>
      <c r="B97" s="29">
        <f>IF(VLOOKUP($A97,'PM10 Results'!$A$1617:$F$3110,2,FALSE)="","",VLOOKUP($A97,'PM10 Results'!$A$1617:$F$3110,2,FALSE))</f>
        <v>11.21</v>
      </c>
      <c r="C97" s="29">
        <f>IF(VLOOKUP($A97,'PM10 Results'!$A$1617:$F$3110,4,FALSE)="","",VLOOKUP($A97,'PM10 Results'!$A$1617:$F$3110,4,FALSE))</f>
        <v>10.58</v>
      </c>
      <c r="D97" s="29">
        <f>IF(VLOOKUP($A97,'PM10 Results'!$A$1617:$F$3110,6,FALSE)="","",VLOOKUP($A97,'PM10 Results'!$A$1617:$F$3110,6,FALSE))</f>
        <v>11.69</v>
      </c>
    </row>
    <row r="98" spans="1:4" x14ac:dyDescent="0.3">
      <c r="A98" s="37">
        <f t="shared" si="1"/>
        <v>45722</v>
      </c>
      <c r="B98" s="29">
        <f>IF(VLOOKUP($A98,'PM10 Results'!$A$1617:$F$3110,2,FALSE)="","",VLOOKUP($A98,'PM10 Results'!$A$1617:$F$3110,2,FALSE))</f>
        <v>10.23</v>
      </c>
      <c r="C98" s="29" t="str">
        <f>IF(VLOOKUP($A98,'PM10 Results'!$A$1617:$F$3110,4,FALSE)="","",VLOOKUP($A98,'PM10 Results'!$A$1617:$F$3110,4,FALSE))</f>
        <v>No Data</v>
      </c>
      <c r="D98" s="29">
        <f>IF(VLOOKUP($A98,'PM10 Results'!$A$1617:$F$3110,6,FALSE)="","",VLOOKUP($A98,'PM10 Results'!$A$1617:$F$3110,6,FALSE))</f>
        <v>12.28</v>
      </c>
    </row>
    <row r="99" spans="1:4" x14ac:dyDescent="0.3">
      <c r="A99" s="37">
        <f t="shared" si="1"/>
        <v>45723</v>
      </c>
      <c r="B99" s="29">
        <f>IF(VLOOKUP($A99,'PM10 Results'!$A$1617:$F$3110,2,FALSE)="","",VLOOKUP($A99,'PM10 Results'!$A$1617:$F$3110,2,FALSE))</f>
        <v>13.29</v>
      </c>
      <c r="C99" s="29">
        <f>IF(VLOOKUP($A99,'PM10 Results'!$A$1617:$F$3110,4,FALSE)="","",VLOOKUP($A99,'PM10 Results'!$A$1617:$F$3110,4,FALSE))</f>
        <v>9.09</v>
      </c>
      <c r="D99" s="29">
        <f>IF(VLOOKUP($A99,'PM10 Results'!$A$1617:$F$3110,6,FALSE)="","",VLOOKUP($A99,'PM10 Results'!$A$1617:$F$3110,6,FALSE))</f>
        <v>16.55</v>
      </c>
    </row>
    <row r="100" spans="1:4" x14ac:dyDescent="0.3">
      <c r="A100" s="37">
        <f t="shared" si="1"/>
        <v>45724</v>
      </c>
      <c r="B100" s="29">
        <f>IF(VLOOKUP($A100,'PM10 Results'!$A$1617:$F$3110,2,FALSE)="","",VLOOKUP($A100,'PM10 Results'!$A$1617:$F$3110,2,FALSE))</f>
        <v>9.92</v>
      </c>
      <c r="C100" s="29">
        <f>IF(VLOOKUP($A100,'PM10 Results'!$A$1617:$F$3110,4,FALSE)="","",VLOOKUP($A100,'PM10 Results'!$A$1617:$F$3110,4,FALSE))</f>
        <v>7.84</v>
      </c>
      <c r="D100" s="29">
        <f>IF(VLOOKUP($A100,'PM10 Results'!$A$1617:$F$3110,6,FALSE)="","",VLOOKUP($A100,'PM10 Results'!$A$1617:$F$3110,6,FALSE))</f>
        <v>10.28</v>
      </c>
    </row>
    <row r="101" spans="1:4" x14ac:dyDescent="0.3">
      <c r="A101" s="37">
        <f t="shared" si="1"/>
        <v>45725</v>
      </c>
      <c r="B101" s="29">
        <f>IF(VLOOKUP($A101,'PM10 Results'!$A$1617:$F$3110,2,FALSE)="","",VLOOKUP($A101,'PM10 Results'!$A$1617:$F$3110,2,FALSE))</f>
        <v>11.43</v>
      </c>
      <c r="C101" s="29">
        <f>IF(VLOOKUP($A101,'PM10 Results'!$A$1617:$F$3110,4,FALSE)="","",VLOOKUP($A101,'PM10 Results'!$A$1617:$F$3110,4,FALSE))</f>
        <v>11.13</v>
      </c>
      <c r="D101" s="29">
        <f>IF(VLOOKUP($A101,'PM10 Results'!$A$1617:$F$3110,6,FALSE)="","",VLOOKUP($A101,'PM10 Results'!$A$1617:$F$3110,6,FALSE))</f>
        <v>14.62</v>
      </c>
    </row>
    <row r="102" spans="1:4" x14ac:dyDescent="0.3">
      <c r="A102" s="37">
        <f t="shared" si="1"/>
        <v>45726</v>
      </c>
      <c r="B102" s="29">
        <f>IF(VLOOKUP($A102,'PM10 Results'!$A$1617:$F$3110,2,FALSE)="","",VLOOKUP($A102,'PM10 Results'!$A$1617:$F$3110,2,FALSE))</f>
        <v>10.65</v>
      </c>
      <c r="C102" s="29">
        <f>IF(VLOOKUP($A102,'PM10 Results'!$A$1617:$F$3110,4,FALSE)="","",VLOOKUP($A102,'PM10 Results'!$A$1617:$F$3110,4,FALSE))</f>
        <v>10.799500000000007</v>
      </c>
      <c r="D102" s="29">
        <f>IF(VLOOKUP($A102,'PM10 Results'!$A$1617:$F$3110,6,FALSE)="","",VLOOKUP($A102,'PM10 Results'!$A$1617:$F$3110,6,FALSE))</f>
        <v>11.43</v>
      </c>
    </row>
    <row r="103" spans="1:4" x14ac:dyDescent="0.3">
      <c r="A103" s="37">
        <f t="shared" si="1"/>
        <v>45727</v>
      </c>
      <c r="B103" s="29">
        <f>IF(VLOOKUP($A103,'PM10 Results'!$A$1617:$F$3110,2,FALSE)="","",VLOOKUP($A103,'PM10 Results'!$A$1617:$F$3110,2,FALSE))</f>
        <v>8.67</v>
      </c>
      <c r="C103" s="29">
        <f>IF(VLOOKUP($A103,'PM10 Results'!$A$1617:$F$3110,4,FALSE)="","",VLOOKUP($A103,'PM10 Results'!$A$1617:$F$3110,4,FALSE))</f>
        <v>9.18</v>
      </c>
      <c r="D103" s="29">
        <f>IF(VLOOKUP($A103,'PM10 Results'!$A$1617:$F$3110,6,FALSE)="","",VLOOKUP($A103,'PM10 Results'!$A$1617:$F$3110,6,FALSE))</f>
        <v>10.782173913043477</v>
      </c>
    </row>
    <row r="104" spans="1:4" x14ac:dyDescent="0.3">
      <c r="A104" s="37">
        <f t="shared" si="1"/>
        <v>45728</v>
      </c>
      <c r="B104" s="29">
        <f>IF(VLOOKUP($A104,'PM10 Results'!$A$1617:$F$3110,2,FALSE)="","",VLOOKUP($A104,'PM10 Results'!$A$1617:$F$3110,2,FALSE))</f>
        <v>8.7799999999999994</v>
      </c>
      <c r="C104" s="29" t="str">
        <f>IF(VLOOKUP($A104,'PM10 Results'!$A$1617:$F$3110,4,FALSE)="","",VLOOKUP($A104,'PM10 Results'!$A$1617:$F$3110,4,FALSE))</f>
        <v>No Data</v>
      </c>
      <c r="D104" s="29">
        <f>IF(VLOOKUP($A104,'PM10 Results'!$A$1617:$F$3110,6,FALSE)="","",VLOOKUP($A104,'PM10 Results'!$A$1617:$F$3110,6,FALSE))</f>
        <v>10.89</v>
      </c>
    </row>
    <row r="105" spans="1:4" x14ac:dyDescent="0.3">
      <c r="A105" s="37">
        <f t="shared" si="1"/>
        <v>45729</v>
      </c>
      <c r="B105" s="29">
        <f>IF(VLOOKUP($A105,'PM10 Results'!$A$1617:$F$3110,2,FALSE)="","",VLOOKUP($A105,'PM10 Results'!$A$1617:$F$3110,2,FALSE))</f>
        <v>12.06</v>
      </c>
      <c r="C105" s="29" t="str">
        <f>IF(VLOOKUP($A105,'PM10 Results'!$A$1617:$F$3110,4,FALSE)="","",VLOOKUP($A105,'PM10 Results'!$A$1617:$F$3110,4,FALSE))</f>
        <v>No Data</v>
      </c>
      <c r="D105" s="29">
        <f>IF(VLOOKUP($A105,'PM10 Results'!$A$1617:$F$3110,6,FALSE)="","",VLOOKUP($A105,'PM10 Results'!$A$1617:$F$3110,6,FALSE))</f>
        <v>11.6</v>
      </c>
    </row>
    <row r="106" spans="1:4" x14ac:dyDescent="0.3">
      <c r="A106" s="37">
        <f t="shared" si="1"/>
        <v>45730</v>
      </c>
      <c r="B106" s="29">
        <f>IF(VLOOKUP($A106,'PM10 Results'!$A$1617:$F$3110,2,FALSE)="","",VLOOKUP($A106,'PM10 Results'!$A$1617:$F$3110,2,FALSE))</f>
        <v>10.81</v>
      </c>
      <c r="C106" s="29">
        <f>IF(VLOOKUP($A106,'PM10 Results'!$A$1617:$F$3110,4,FALSE)="","",VLOOKUP($A106,'PM10 Results'!$A$1617:$F$3110,4,FALSE))</f>
        <v>12.13</v>
      </c>
      <c r="D106" s="29">
        <f>IF(VLOOKUP($A106,'PM10 Results'!$A$1617:$F$3110,6,FALSE)="","",VLOOKUP($A106,'PM10 Results'!$A$1617:$F$3110,6,FALSE))</f>
        <v>12.75</v>
      </c>
    </row>
    <row r="107" spans="1:4" x14ac:dyDescent="0.3">
      <c r="A107" s="37">
        <f t="shared" si="1"/>
        <v>45731</v>
      </c>
      <c r="B107" s="29">
        <f>IF(VLOOKUP($A107,'PM10 Results'!$A$1617:$F$3110,2,FALSE)="","",VLOOKUP($A107,'PM10 Results'!$A$1617:$F$3110,2,FALSE))</f>
        <v>12.52</v>
      </c>
      <c r="C107" s="29">
        <f>IF(VLOOKUP($A107,'PM10 Results'!$A$1617:$F$3110,4,FALSE)="","",VLOOKUP($A107,'PM10 Results'!$A$1617:$F$3110,4,FALSE))</f>
        <v>13.95</v>
      </c>
      <c r="D107" s="29">
        <f>IF(VLOOKUP($A107,'PM10 Results'!$A$1617:$F$3110,6,FALSE)="","",VLOOKUP($A107,'PM10 Results'!$A$1617:$F$3110,6,FALSE))</f>
        <v>14.04</v>
      </c>
    </row>
    <row r="108" spans="1:4" x14ac:dyDescent="0.3">
      <c r="A108" s="37">
        <f t="shared" si="1"/>
        <v>45732</v>
      </c>
      <c r="B108" s="29">
        <f>IF(VLOOKUP($A108,'PM10 Results'!$A$1617:$F$3110,2,FALSE)="","",VLOOKUP($A108,'PM10 Results'!$A$1617:$F$3110,2,FALSE))</f>
        <v>12.2</v>
      </c>
      <c r="C108" s="29" t="str">
        <f>IF(VLOOKUP($A108,'PM10 Results'!$A$1617:$F$3110,4,FALSE)="","",VLOOKUP($A108,'PM10 Results'!$A$1617:$F$3110,4,FALSE))</f>
        <v>No Data</v>
      </c>
      <c r="D108" s="29">
        <f>IF(VLOOKUP($A108,'PM10 Results'!$A$1617:$F$3110,6,FALSE)="","",VLOOKUP($A108,'PM10 Results'!$A$1617:$F$3110,6,FALSE))</f>
        <v>13.69</v>
      </c>
    </row>
    <row r="109" spans="1:4" x14ac:dyDescent="0.3">
      <c r="A109" s="37">
        <f t="shared" si="1"/>
        <v>45733</v>
      </c>
      <c r="B109" s="29">
        <f>IF(VLOOKUP($A109,'PM10 Results'!$A$1617:$F$3110,2,FALSE)="","",VLOOKUP($A109,'PM10 Results'!$A$1617:$F$3110,2,FALSE))</f>
        <v>22.42</v>
      </c>
      <c r="C109" s="29" t="str">
        <f>IF(VLOOKUP($A109,'PM10 Results'!$A$1617:$F$3110,4,FALSE)="","",VLOOKUP($A109,'PM10 Results'!$A$1617:$F$3110,4,FALSE))</f>
        <v>No Data</v>
      </c>
      <c r="D109" s="29">
        <f>IF(VLOOKUP($A109,'PM10 Results'!$A$1617:$F$3110,6,FALSE)="","",VLOOKUP($A109,'PM10 Results'!$A$1617:$F$3110,6,FALSE))</f>
        <v>22.79</v>
      </c>
    </row>
    <row r="110" spans="1:4" x14ac:dyDescent="0.3">
      <c r="A110" s="37">
        <f t="shared" si="1"/>
        <v>45734</v>
      </c>
      <c r="B110" s="29">
        <f>IF(VLOOKUP($A110,'PM10 Results'!$A$1617:$F$3110,2,FALSE)="","",VLOOKUP($A110,'PM10 Results'!$A$1617:$F$3110,2,FALSE))</f>
        <v>21.18</v>
      </c>
      <c r="C110" s="29">
        <f>IF(VLOOKUP($A110,'PM10 Results'!$A$1617:$F$3110,4,FALSE)="","",VLOOKUP($A110,'PM10 Results'!$A$1617:$F$3110,4,FALSE))</f>
        <v>18.16</v>
      </c>
      <c r="D110" s="29">
        <f>IF(VLOOKUP($A110,'PM10 Results'!$A$1617:$F$3110,6,FALSE)="","",VLOOKUP($A110,'PM10 Results'!$A$1617:$F$3110,6,FALSE))</f>
        <v>21.66</v>
      </c>
    </row>
    <row r="111" spans="1:4" x14ac:dyDescent="0.3">
      <c r="A111" s="37">
        <f t="shared" si="1"/>
        <v>45735</v>
      </c>
      <c r="B111" s="29">
        <f>IF(VLOOKUP($A111,'PM10 Results'!$A$1617:$F$3110,2,FALSE)="","",VLOOKUP($A111,'PM10 Results'!$A$1617:$F$3110,2,FALSE))</f>
        <v>19.05</v>
      </c>
      <c r="C111" s="29" t="str">
        <f>IF(VLOOKUP($A111,'PM10 Results'!$A$1617:$F$3110,4,FALSE)="","",VLOOKUP($A111,'PM10 Results'!$A$1617:$F$3110,4,FALSE))</f>
        <v>No Data</v>
      </c>
      <c r="D111" s="29">
        <f>IF(VLOOKUP($A111,'PM10 Results'!$A$1617:$F$3110,6,FALSE)="","",VLOOKUP($A111,'PM10 Results'!$A$1617:$F$3110,6,FALSE))</f>
        <v>15.44</v>
      </c>
    </row>
    <row r="112" spans="1:4" x14ac:dyDescent="0.3">
      <c r="A112" s="37">
        <f t="shared" si="1"/>
        <v>45736</v>
      </c>
      <c r="B112" s="29">
        <f>IF(VLOOKUP($A112,'PM10 Results'!$A$1617:$F$3110,2,FALSE)="","",VLOOKUP($A112,'PM10 Results'!$A$1617:$F$3110,2,FALSE))</f>
        <v>16.98</v>
      </c>
      <c r="C112" s="29" t="str">
        <f>IF(VLOOKUP($A112,'PM10 Results'!$A$1617:$F$3110,4,FALSE)="","",VLOOKUP($A112,'PM10 Results'!$A$1617:$F$3110,4,FALSE))</f>
        <v>No Data</v>
      </c>
      <c r="D112" s="29">
        <f>IF(VLOOKUP($A112,'PM10 Results'!$A$1617:$F$3110,6,FALSE)="","",VLOOKUP($A112,'PM10 Results'!$A$1617:$F$3110,6,FALSE))</f>
        <v>18.440000000000001</v>
      </c>
    </row>
    <row r="113" spans="1:4" x14ac:dyDescent="0.3">
      <c r="A113" s="37">
        <f t="shared" si="1"/>
        <v>45737</v>
      </c>
      <c r="B113" s="29">
        <f>IF(VLOOKUP($A113,'PM10 Results'!$A$1617:$F$3110,2,FALSE)="","",VLOOKUP($A113,'PM10 Results'!$A$1617:$F$3110,2,FALSE))</f>
        <v>12.82</v>
      </c>
      <c r="C113" s="29" t="str">
        <f>IF(VLOOKUP($A113,'PM10 Results'!$A$1617:$F$3110,4,FALSE)="","",VLOOKUP($A113,'PM10 Results'!$A$1617:$F$3110,4,FALSE))</f>
        <v>No Data</v>
      </c>
      <c r="D113" s="29">
        <f>IF(VLOOKUP($A113,'PM10 Results'!$A$1617:$F$3110,6,FALSE)="","",VLOOKUP($A113,'PM10 Results'!$A$1617:$F$3110,6,FALSE))</f>
        <v>14.12</v>
      </c>
    </row>
    <row r="114" spans="1:4" x14ac:dyDescent="0.3">
      <c r="A114" s="37">
        <f t="shared" si="1"/>
        <v>45738</v>
      </c>
      <c r="B114" s="29">
        <f>IF(VLOOKUP($A114,'PM10 Results'!$A$1617:$F$3110,2,FALSE)="","",VLOOKUP($A114,'PM10 Results'!$A$1617:$F$3110,2,FALSE))</f>
        <v>12.16</v>
      </c>
      <c r="C114" s="29">
        <f>IF(VLOOKUP($A114,'PM10 Results'!$A$1617:$F$3110,4,FALSE)="","",VLOOKUP($A114,'PM10 Results'!$A$1617:$F$3110,4,FALSE))</f>
        <v>11.21</v>
      </c>
      <c r="D114" s="29">
        <f>IF(VLOOKUP($A114,'PM10 Results'!$A$1617:$F$3110,6,FALSE)="","",VLOOKUP($A114,'PM10 Results'!$A$1617:$F$3110,6,FALSE))</f>
        <v>14.22</v>
      </c>
    </row>
    <row r="115" spans="1:4" x14ac:dyDescent="0.3">
      <c r="A115" s="37">
        <f t="shared" si="1"/>
        <v>45739</v>
      </c>
      <c r="B115" s="29">
        <f>IF(VLOOKUP($A115,'PM10 Results'!$A$1617:$F$3110,2,FALSE)="","",VLOOKUP($A115,'PM10 Results'!$A$1617:$F$3110,2,FALSE))</f>
        <v>8.6999999999999993</v>
      </c>
      <c r="C115" s="29" t="str">
        <f>IF(VLOOKUP($A115,'PM10 Results'!$A$1617:$F$3110,4,FALSE)="","",VLOOKUP($A115,'PM10 Results'!$A$1617:$F$3110,4,FALSE))</f>
        <v>No Data</v>
      </c>
      <c r="D115" s="29">
        <f>IF(VLOOKUP($A115,'PM10 Results'!$A$1617:$F$3110,6,FALSE)="","",VLOOKUP($A115,'PM10 Results'!$A$1617:$F$3110,6,FALSE))</f>
        <v>9.57</v>
      </c>
    </row>
    <row r="116" spans="1:4" x14ac:dyDescent="0.3">
      <c r="A116" s="37">
        <f t="shared" si="1"/>
        <v>45740</v>
      </c>
      <c r="B116" s="29">
        <f>IF(VLOOKUP($A116,'PM10 Results'!$A$1617:$F$3110,2,FALSE)="","",VLOOKUP($A116,'PM10 Results'!$A$1617:$F$3110,2,FALSE))</f>
        <v>13.27</v>
      </c>
      <c r="C116" s="29" t="str">
        <f>IF(VLOOKUP($A116,'PM10 Results'!$A$1617:$F$3110,4,FALSE)="","",VLOOKUP($A116,'PM10 Results'!$A$1617:$F$3110,4,FALSE))</f>
        <v>No Data</v>
      </c>
      <c r="D116" s="29">
        <f>IF(VLOOKUP($A116,'PM10 Results'!$A$1617:$F$3110,6,FALSE)="","",VLOOKUP($A116,'PM10 Results'!$A$1617:$F$3110,6,FALSE))</f>
        <v>11.6</v>
      </c>
    </row>
    <row r="117" spans="1:4" x14ac:dyDescent="0.3">
      <c r="A117" s="37">
        <f t="shared" si="1"/>
        <v>45741</v>
      </c>
      <c r="B117" s="29">
        <f>IF(VLOOKUP($A117,'PM10 Results'!$A$1617:$F$3110,2,FALSE)="","",VLOOKUP($A117,'PM10 Results'!$A$1617:$F$3110,2,FALSE))</f>
        <v>8.58</v>
      </c>
      <c r="C117" s="29">
        <f>IF(VLOOKUP($A117,'PM10 Results'!$A$1617:$F$3110,4,FALSE)="","",VLOOKUP($A117,'PM10 Results'!$A$1617:$F$3110,4,FALSE))</f>
        <v>7.57</v>
      </c>
      <c r="D117" s="29">
        <f>IF(VLOOKUP($A117,'PM10 Results'!$A$1617:$F$3110,6,FALSE)="","",VLOOKUP($A117,'PM10 Results'!$A$1617:$F$3110,6,FALSE))</f>
        <v>9.9250000000000007</v>
      </c>
    </row>
    <row r="118" spans="1:4" x14ac:dyDescent="0.3">
      <c r="A118" s="37">
        <f t="shared" si="1"/>
        <v>45742</v>
      </c>
      <c r="B118" s="29">
        <f>IF(VLOOKUP($A118,'PM10 Results'!$A$1617:$F$3110,2,FALSE)="","",VLOOKUP($A118,'PM10 Results'!$A$1617:$F$3110,2,FALSE))</f>
        <v>10.19</v>
      </c>
      <c r="C118" s="29">
        <f>IF(VLOOKUP($A118,'PM10 Results'!$A$1617:$F$3110,4,FALSE)="","",VLOOKUP($A118,'PM10 Results'!$A$1617:$F$3110,4,FALSE))</f>
        <v>9.16</v>
      </c>
      <c r="D118" s="29">
        <f>IF(VLOOKUP($A118,'PM10 Results'!$A$1617:$F$3110,6,FALSE)="","",VLOOKUP($A118,'PM10 Results'!$A$1617:$F$3110,6,FALSE))</f>
        <v>11.38</v>
      </c>
    </row>
    <row r="119" spans="1:4" x14ac:dyDescent="0.3">
      <c r="A119" s="37">
        <f t="shared" si="1"/>
        <v>45743</v>
      </c>
      <c r="B119" s="29">
        <f>IF(VLOOKUP($A119,'PM10 Results'!$A$1617:$F$3110,2,FALSE)="","",VLOOKUP($A119,'PM10 Results'!$A$1617:$F$3110,2,FALSE))</f>
        <v>11.61</v>
      </c>
      <c r="C119" s="29">
        <f>IF(VLOOKUP($A119,'PM10 Results'!$A$1617:$F$3110,4,FALSE)="","",VLOOKUP($A119,'PM10 Results'!$A$1617:$F$3110,4,FALSE))</f>
        <v>10.93</v>
      </c>
      <c r="D119" s="29">
        <f>IF(VLOOKUP($A119,'PM10 Results'!$A$1617:$F$3110,6,FALSE)="","",VLOOKUP($A119,'PM10 Results'!$A$1617:$F$3110,6,FALSE))</f>
        <v>13.27</v>
      </c>
    </row>
    <row r="120" spans="1:4" x14ac:dyDescent="0.3">
      <c r="A120" s="37">
        <f t="shared" si="1"/>
        <v>45744</v>
      </c>
      <c r="B120" s="29">
        <f>IF(VLOOKUP($A120,'PM10 Results'!$A$1617:$F$3110,2,FALSE)="","",VLOOKUP($A120,'PM10 Results'!$A$1617:$F$3110,2,FALSE))</f>
        <v>10.039999999999999</v>
      </c>
      <c r="C120" s="29">
        <f>IF(VLOOKUP($A120,'PM10 Results'!$A$1617:$F$3110,4,FALSE)="","",VLOOKUP($A120,'PM10 Results'!$A$1617:$F$3110,4,FALSE))</f>
        <v>9.98</v>
      </c>
      <c r="D120" s="29">
        <f>IF(VLOOKUP($A120,'PM10 Results'!$A$1617:$F$3110,6,FALSE)="","",VLOOKUP($A120,'PM10 Results'!$A$1617:$F$3110,6,FALSE))</f>
        <v>10.95</v>
      </c>
    </row>
    <row r="121" spans="1:4" x14ac:dyDescent="0.3">
      <c r="A121" s="37">
        <f t="shared" si="1"/>
        <v>45745</v>
      </c>
      <c r="B121" s="29">
        <f>IF(VLOOKUP($A121,'PM10 Results'!$A$1617:$F$3110,2,FALSE)="","",VLOOKUP($A121,'PM10 Results'!$A$1617:$F$3110,2,FALSE))</f>
        <v>5.42</v>
      </c>
      <c r="C121" s="29">
        <f>IF(VLOOKUP($A121,'PM10 Results'!$A$1617:$F$3110,4,FALSE)="","",VLOOKUP($A121,'PM10 Results'!$A$1617:$F$3110,4,FALSE))</f>
        <v>6.76</v>
      </c>
      <c r="D121" s="29">
        <f>IF(VLOOKUP($A121,'PM10 Results'!$A$1617:$F$3110,6,FALSE)="","",VLOOKUP($A121,'PM10 Results'!$A$1617:$F$3110,6,FALSE))</f>
        <v>6.68</v>
      </c>
    </row>
    <row r="122" spans="1:4" x14ac:dyDescent="0.3">
      <c r="A122" s="37">
        <f t="shared" si="1"/>
        <v>45746</v>
      </c>
      <c r="B122" s="29">
        <f>IF(VLOOKUP($A122,'PM10 Results'!$A$1617:$F$3110,2,FALSE)="","",VLOOKUP($A122,'PM10 Results'!$A$1617:$F$3110,2,FALSE))</f>
        <v>7.83</v>
      </c>
      <c r="C122" s="29">
        <f>IF(VLOOKUP($A122,'PM10 Results'!$A$1617:$F$3110,4,FALSE)="","",VLOOKUP($A122,'PM10 Results'!$A$1617:$F$3110,4,FALSE))</f>
        <v>10.1</v>
      </c>
      <c r="D122" s="29">
        <f>IF(VLOOKUP($A122,'PM10 Results'!$A$1617:$F$3110,6,FALSE)="","",VLOOKUP($A122,'PM10 Results'!$A$1617:$F$3110,6,FALSE))</f>
        <v>10.36</v>
      </c>
    </row>
    <row r="123" spans="1:4" x14ac:dyDescent="0.3">
      <c r="A123" s="37">
        <f t="shared" si="1"/>
        <v>45747</v>
      </c>
      <c r="B123" s="29">
        <f>IF(VLOOKUP($A123,'PM10 Results'!$A$1617:$F$3110,2,FALSE)="","",VLOOKUP($A123,'PM10 Results'!$A$1617:$F$3110,2,FALSE))</f>
        <v>9.33</v>
      </c>
      <c r="C123" s="29">
        <f>IF(VLOOKUP($A123,'PM10 Results'!$A$1617:$F$3110,4,FALSE)="","",VLOOKUP($A123,'PM10 Results'!$A$1617:$F$3110,4,FALSE))</f>
        <v>10.029999999999999</v>
      </c>
      <c r="D123" s="29">
        <f>IF(VLOOKUP($A123,'PM10 Results'!$A$1617:$F$3110,6,FALSE)="","",VLOOKUP($A123,'PM10 Results'!$A$1617:$F$3110,6,FALSE))</f>
        <v>11.32</v>
      </c>
    </row>
    <row r="124" spans="1:4" hidden="1" x14ac:dyDescent="0.3">
      <c r="A124" s="37">
        <f t="shared" si="1"/>
        <v>45748</v>
      </c>
      <c r="B124" s="29" t="str">
        <f>IF(VLOOKUP($A124,'PM10 Results'!$A$1617:$F$3110,2,FALSE)="","",VLOOKUP($A124,'PM10 Results'!$A$1617:$F$3110,2,FALSE))</f>
        <v/>
      </c>
      <c r="C124" s="29" t="str">
        <f>IF(VLOOKUP($A124,'PM10 Results'!$A$1617:$F$3110,4,FALSE)="","",VLOOKUP($A124,'PM10 Results'!$A$1617:$F$3110,4,FALSE))</f>
        <v/>
      </c>
      <c r="D124" s="29" t="str">
        <f>IF(VLOOKUP($A124,'PM10 Results'!$A$1617:$F$3110,6,FALSE)="","",VLOOKUP($A124,'PM10 Results'!$A$1617:$F$3110,6,FALSE))</f>
        <v/>
      </c>
    </row>
    <row r="125" spans="1:4" hidden="1" x14ac:dyDescent="0.3">
      <c r="A125" s="37">
        <f t="shared" si="1"/>
        <v>45749</v>
      </c>
      <c r="B125" s="29" t="str">
        <f>IF(VLOOKUP($A125,'PM10 Results'!$A$1617:$F$3110,2,FALSE)="","",VLOOKUP($A125,'PM10 Results'!$A$1617:$F$3110,2,FALSE))</f>
        <v/>
      </c>
      <c r="C125" s="29" t="str">
        <f>IF(VLOOKUP($A125,'PM10 Results'!$A$1617:$F$3110,4,FALSE)="","",VLOOKUP($A125,'PM10 Results'!$A$1617:$F$3110,4,FALSE))</f>
        <v/>
      </c>
      <c r="D125" s="29" t="str">
        <f>IF(VLOOKUP($A125,'PM10 Results'!$A$1617:$F$3110,6,FALSE)="","",VLOOKUP($A125,'PM10 Results'!$A$1617:$F$3110,6,FALSE))</f>
        <v/>
      </c>
    </row>
    <row r="126" spans="1:4" hidden="1" x14ac:dyDescent="0.3">
      <c r="A126" s="37">
        <f t="shared" si="1"/>
        <v>45750</v>
      </c>
      <c r="B126" s="29" t="str">
        <f>IF(VLOOKUP($A126,'PM10 Results'!$A$1617:$F$3110,2,FALSE)="","",VLOOKUP($A126,'PM10 Results'!$A$1617:$F$3110,2,FALSE))</f>
        <v/>
      </c>
      <c r="C126" s="29" t="str">
        <f>IF(VLOOKUP($A126,'PM10 Results'!$A$1617:$F$3110,4,FALSE)="","",VLOOKUP($A126,'PM10 Results'!$A$1617:$F$3110,4,FALSE))</f>
        <v/>
      </c>
      <c r="D126" s="29" t="str">
        <f>IF(VLOOKUP($A126,'PM10 Results'!$A$1617:$F$3110,6,FALSE)="","",VLOOKUP($A126,'PM10 Results'!$A$1617:$F$3110,6,FALSE))</f>
        <v/>
      </c>
    </row>
    <row r="127" spans="1:4" hidden="1" x14ac:dyDescent="0.3">
      <c r="A127" s="37">
        <f t="shared" si="1"/>
        <v>45751</v>
      </c>
      <c r="B127" s="29" t="str">
        <f>IF(VLOOKUP($A127,'PM10 Results'!$A$1617:$F$3110,2,FALSE)="","",VLOOKUP($A127,'PM10 Results'!$A$1617:$F$3110,2,FALSE))</f>
        <v/>
      </c>
      <c r="C127" s="29" t="str">
        <f>IF(VLOOKUP($A127,'PM10 Results'!$A$1617:$F$3110,4,FALSE)="","",VLOOKUP($A127,'PM10 Results'!$A$1617:$F$3110,4,FALSE))</f>
        <v/>
      </c>
      <c r="D127" s="29" t="str">
        <f>IF(VLOOKUP($A127,'PM10 Results'!$A$1617:$F$3110,6,FALSE)="","",VLOOKUP($A127,'PM10 Results'!$A$1617:$F$3110,6,FALSE))</f>
        <v/>
      </c>
    </row>
    <row r="128" spans="1:4" hidden="1" x14ac:dyDescent="0.3">
      <c r="A128" s="37">
        <f t="shared" si="1"/>
        <v>45752</v>
      </c>
      <c r="B128" s="29" t="str">
        <f>IF(VLOOKUP($A128,'PM10 Results'!$A$1617:$F$3110,2,FALSE)="","",VLOOKUP($A128,'PM10 Results'!$A$1617:$F$3110,2,FALSE))</f>
        <v/>
      </c>
      <c r="C128" s="29" t="str">
        <f>IF(VLOOKUP($A128,'PM10 Results'!$A$1617:$F$3110,4,FALSE)="","",VLOOKUP($A128,'PM10 Results'!$A$1617:$F$3110,4,FALSE))</f>
        <v/>
      </c>
      <c r="D128" s="29" t="str">
        <f>IF(VLOOKUP($A128,'PM10 Results'!$A$1617:$F$3110,6,FALSE)="","",VLOOKUP($A128,'PM10 Results'!$A$1617:$F$3110,6,FALSE))</f>
        <v/>
      </c>
    </row>
    <row r="129" spans="1:4" hidden="1" x14ac:dyDescent="0.3">
      <c r="A129" s="37">
        <f t="shared" si="1"/>
        <v>45753</v>
      </c>
      <c r="B129" s="29" t="str">
        <f>IF(VLOOKUP($A129,'PM10 Results'!$A$1617:$F$3110,2,FALSE)="","",VLOOKUP($A129,'PM10 Results'!$A$1617:$F$3110,2,FALSE))</f>
        <v/>
      </c>
      <c r="C129" s="29" t="str">
        <f>IF(VLOOKUP($A129,'PM10 Results'!$A$1617:$F$3110,4,FALSE)="","",VLOOKUP($A129,'PM10 Results'!$A$1617:$F$3110,4,FALSE))</f>
        <v/>
      </c>
      <c r="D129" s="29" t="str">
        <f>IF(VLOOKUP($A129,'PM10 Results'!$A$1617:$F$3110,6,FALSE)="","",VLOOKUP($A129,'PM10 Results'!$A$1617:$F$3110,6,FALSE))</f>
        <v/>
      </c>
    </row>
    <row r="130" spans="1:4" hidden="1" x14ac:dyDescent="0.3">
      <c r="A130" s="37">
        <f t="shared" si="1"/>
        <v>45754</v>
      </c>
      <c r="B130" s="29" t="str">
        <f>IF(VLOOKUP($A130,'PM10 Results'!$A$1617:$F$3110,2,FALSE)="","",VLOOKUP($A130,'PM10 Results'!$A$1617:$F$3110,2,FALSE))</f>
        <v/>
      </c>
      <c r="C130" s="29" t="str">
        <f>IF(VLOOKUP($A130,'PM10 Results'!$A$1617:$F$3110,4,FALSE)="","",VLOOKUP($A130,'PM10 Results'!$A$1617:$F$3110,4,FALSE))</f>
        <v/>
      </c>
      <c r="D130" s="29" t="str">
        <f>IF(VLOOKUP($A130,'PM10 Results'!$A$1617:$F$3110,6,FALSE)="","",VLOOKUP($A130,'PM10 Results'!$A$1617:$F$3110,6,FALSE))</f>
        <v/>
      </c>
    </row>
    <row r="131" spans="1:4" hidden="1" x14ac:dyDescent="0.3">
      <c r="A131" s="37">
        <f t="shared" si="1"/>
        <v>45755</v>
      </c>
      <c r="B131" s="29" t="str">
        <f>IF(VLOOKUP($A131,'PM10 Results'!$A$1617:$F$3110,2,FALSE)="","",VLOOKUP($A131,'PM10 Results'!$A$1617:$F$3110,2,FALSE))</f>
        <v/>
      </c>
      <c r="C131" s="29" t="str">
        <f>IF(VLOOKUP($A131,'PM10 Results'!$A$1617:$F$3110,4,FALSE)="","",VLOOKUP($A131,'PM10 Results'!$A$1617:$F$3110,4,FALSE))</f>
        <v/>
      </c>
      <c r="D131" s="29" t="str">
        <f>IF(VLOOKUP($A131,'PM10 Results'!$A$1617:$F$3110,6,FALSE)="","",VLOOKUP($A131,'PM10 Results'!$A$1617:$F$3110,6,FALSE))</f>
        <v/>
      </c>
    </row>
    <row r="132" spans="1:4" hidden="1" x14ac:dyDescent="0.3">
      <c r="A132" s="37">
        <f t="shared" si="1"/>
        <v>45756</v>
      </c>
      <c r="B132" s="29" t="str">
        <f>IF(VLOOKUP($A132,'PM10 Results'!$A$1617:$F$3110,2,FALSE)="","",VLOOKUP($A132,'PM10 Results'!$A$1617:$F$3110,2,FALSE))</f>
        <v/>
      </c>
      <c r="C132" s="29" t="str">
        <f>IF(VLOOKUP($A132,'PM10 Results'!$A$1617:$F$3110,4,FALSE)="","",VLOOKUP($A132,'PM10 Results'!$A$1617:$F$3110,4,FALSE))</f>
        <v/>
      </c>
      <c r="D132" s="29" t="str">
        <f>IF(VLOOKUP($A132,'PM10 Results'!$A$1617:$F$3110,6,FALSE)="","",VLOOKUP($A132,'PM10 Results'!$A$1617:$F$3110,6,FALSE))</f>
        <v/>
      </c>
    </row>
    <row r="133" spans="1:4" hidden="1" x14ac:dyDescent="0.3">
      <c r="A133" s="37">
        <f t="shared" ref="A133:A196" si="2">A132+1</f>
        <v>45757</v>
      </c>
      <c r="B133" s="29" t="str">
        <f>IF(VLOOKUP($A133,'PM10 Results'!$A$1617:$F$3110,2,FALSE)="","",VLOOKUP($A133,'PM10 Results'!$A$1617:$F$3110,2,FALSE))</f>
        <v/>
      </c>
      <c r="C133" s="29" t="str">
        <f>IF(VLOOKUP($A133,'PM10 Results'!$A$1617:$F$3110,4,FALSE)="","",VLOOKUP($A133,'PM10 Results'!$A$1617:$F$3110,4,FALSE))</f>
        <v/>
      </c>
      <c r="D133" s="29" t="str">
        <f>IF(VLOOKUP($A133,'PM10 Results'!$A$1617:$F$3110,6,FALSE)="","",VLOOKUP($A133,'PM10 Results'!$A$1617:$F$3110,6,FALSE))</f>
        <v/>
      </c>
    </row>
    <row r="134" spans="1:4" hidden="1" x14ac:dyDescent="0.3">
      <c r="A134" s="37">
        <f t="shared" si="2"/>
        <v>45758</v>
      </c>
      <c r="B134" s="29" t="str">
        <f>IF(VLOOKUP($A134,'PM10 Results'!$A$1617:$F$3110,2,FALSE)="","",VLOOKUP($A134,'PM10 Results'!$A$1617:$F$3110,2,FALSE))</f>
        <v/>
      </c>
      <c r="C134" s="29" t="str">
        <f>IF(VLOOKUP($A134,'PM10 Results'!$A$1617:$F$3110,4,FALSE)="","",VLOOKUP($A134,'PM10 Results'!$A$1617:$F$3110,4,FALSE))</f>
        <v/>
      </c>
      <c r="D134" s="29" t="str">
        <f>IF(VLOOKUP($A134,'PM10 Results'!$A$1617:$F$3110,6,FALSE)="","",VLOOKUP($A134,'PM10 Results'!$A$1617:$F$3110,6,FALSE))</f>
        <v/>
      </c>
    </row>
    <row r="135" spans="1:4" hidden="1" x14ac:dyDescent="0.3">
      <c r="A135" s="37">
        <f t="shared" si="2"/>
        <v>45759</v>
      </c>
      <c r="B135" s="29" t="str">
        <f>IF(VLOOKUP($A135,'PM10 Results'!$A$1617:$F$3110,2,FALSE)="","",VLOOKUP($A135,'PM10 Results'!$A$1617:$F$3110,2,FALSE))</f>
        <v/>
      </c>
      <c r="C135" s="29" t="str">
        <f>IF(VLOOKUP($A135,'PM10 Results'!$A$1617:$F$3110,4,FALSE)="","",VLOOKUP($A135,'PM10 Results'!$A$1617:$F$3110,4,FALSE))</f>
        <v/>
      </c>
      <c r="D135" s="29" t="str">
        <f>IF(VLOOKUP($A135,'PM10 Results'!$A$1617:$F$3110,6,FALSE)="","",VLOOKUP($A135,'PM10 Results'!$A$1617:$F$3110,6,FALSE))</f>
        <v/>
      </c>
    </row>
    <row r="136" spans="1:4" hidden="1" x14ac:dyDescent="0.3">
      <c r="A136" s="37">
        <f t="shared" si="2"/>
        <v>45760</v>
      </c>
      <c r="B136" s="29" t="str">
        <f>IF(VLOOKUP($A136,'PM10 Results'!$A$1617:$F$3110,2,FALSE)="","",VLOOKUP($A136,'PM10 Results'!$A$1617:$F$3110,2,FALSE))</f>
        <v/>
      </c>
      <c r="C136" s="29" t="str">
        <f>IF(VLOOKUP($A136,'PM10 Results'!$A$1617:$F$3110,4,FALSE)="","",VLOOKUP($A136,'PM10 Results'!$A$1617:$F$3110,4,FALSE))</f>
        <v/>
      </c>
      <c r="D136" s="29" t="str">
        <f>IF(VLOOKUP($A136,'PM10 Results'!$A$1617:$F$3110,6,FALSE)="","",VLOOKUP($A136,'PM10 Results'!$A$1617:$F$3110,6,FALSE))</f>
        <v/>
      </c>
    </row>
    <row r="137" spans="1:4" hidden="1" x14ac:dyDescent="0.3">
      <c r="A137" s="37">
        <f t="shared" si="2"/>
        <v>45761</v>
      </c>
      <c r="B137" s="29" t="str">
        <f>IF(VLOOKUP($A137,'PM10 Results'!$A$1617:$F$3110,2,FALSE)="","",VLOOKUP($A137,'PM10 Results'!$A$1617:$F$3110,2,FALSE))</f>
        <v/>
      </c>
      <c r="C137" s="29" t="str">
        <f>IF(VLOOKUP($A137,'PM10 Results'!$A$1617:$F$3110,4,FALSE)="","",VLOOKUP($A137,'PM10 Results'!$A$1617:$F$3110,4,FALSE))</f>
        <v/>
      </c>
      <c r="D137" s="29" t="str">
        <f>IF(VLOOKUP($A137,'PM10 Results'!$A$1617:$F$3110,6,FALSE)="","",VLOOKUP($A137,'PM10 Results'!$A$1617:$F$3110,6,FALSE))</f>
        <v/>
      </c>
    </row>
    <row r="138" spans="1:4" hidden="1" x14ac:dyDescent="0.3">
      <c r="A138" s="37">
        <f t="shared" si="2"/>
        <v>45762</v>
      </c>
      <c r="B138" s="29" t="str">
        <f>IF(VLOOKUP($A138,'PM10 Results'!$A$1617:$F$3110,2,FALSE)="","",VLOOKUP($A138,'PM10 Results'!$A$1617:$F$3110,2,FALSE))</f>
        <v/>
      </c>
      <c r="C138" s="29" t="str">
        <f>IF(VLOOKUP($A138,'PM10 Results'!$A$1617:$F$3110,4,FALSE)="","",VLOOKUP($A138,'PM10 Results'!$A$1617:$F$3110,4,FALSE))</f>
        <v/>
      </c>
      <c r="D138" s="29" t="str">
        <f>IF(VLOOKUP($A138,'PM10 Results'!$A$1617:$F$3110,6,FALSE)="","",VLOOKUP($A138,'PM10 Results'!$A$1617:$F$3110,6,FALSE))</f>
        <v/>
      </c>
    </row>
    <row r="139" spans="1:4" hidden="1" x14ac:dyDescent="0.3">
      <c r="A139" s="37">
        <f t="shared" si="2"/>
        <v>45763</v>
      </c>
      <c r="B139" s="29" t="str">
        <f>IF(VLOOKUP($A139,'PM10 Results'!$A$1617:$F$3110,2,FALSE)="","",VLOOKUP($A139,'PM10 Results'!$A$1617:$F$3110,2,FALSE))</f>
        <v/>
      </c>
      <c r="C139" s="29" t="str">
        <f>IF(VLOOKUP($A139,'PM10 Results'!$A$1617:$F$3110,4,FALSE)="","",VLOOKUP($A139,'PM10 Results'!$A$1617:$F$3110,4,FALSE))</f>
        <v/>
      </c>
      <c r="D139" s="29" t="str">
        <f>IF(VLOOKUP($A139,'PM10 Results'!$A$1617:$F$3110,6,FALSE)="","",VLOOKUP($A139,'PM10 Results'!$A$1617:$F$3110,6,FALSE))</f>
        <v/>
      </c>
    </row>
    <row r="140" spans="1:4" hidden="1" x14ac:dyDescent="0.3">
      <c r="A140" s="37">
        <f t="shared" si="2"/>
        <v>45764</v>
      </c>
      <c r="B140" s="29" t="str">
        <f>IF(VLOOKUP($A140,'PM10 Results'!$A$1617:$F$3110,2,FALSE)="","",VLOOKUP($A140,'PM10 Results'!$A$1617:$F$3110,2,FALSE))</f>
        <v/>
      </c>
      <c r="C140" s="29" t="str">
        <f>IF(VLOOKUP($A140,'PM10 Results'!$A$1617:$F$3110,4,FALSE)="","",VLOOKUP($A140,'PM10 Results'!$A$1617:$F$3110,4,FALSE))</f>
        <v/>
      </c>
      <c r="D140" s="29" t="str">
        <f>IF(VLOOKUP($A140,'PM10 Results'!$A$1617:$F$3110,6,FALSE)="","",VLOOKUP($A140,'PM10 Results'!$A$1617:$F$3110,6,FALSE))</f>
        <v/>
      </c>
    </row>
    <row r="141" spans="1:4" hidden="1" x14ac:dyDescent="0.3">
      <c r="A141" s="37">
        <f t="shared" si="2"/>
        <v>45765</v>
      </c>
      <c r="B141" s="29" t="str">
        <f>IF(VLOOKUP($A141,'PM10 Results'!$A$1617:$F$3110,2,FALSE)="","",VLOOKUP($A141,'PM10 Results'!$A$1617:$F$3110,2,FALSE))</f>
        <v/>
      </c>
      <c r="C141" s="29" t="str">
        <f>IF(VLOOKUP($A141,'PM10 Results'!$A$1617:$F$3110,4,FALSE)="","",VLOOKUP($A141,'PM10 Results'!$A$1617:$F$3110,4,FALSE))</f>
        <v/>
      </c>
      <c r="D141" s="29" t="str">
        <f>IF(VLOOKUP($A141,'PM10 Results'!$A$1617:$F$3110,6,FALSE)="","",VLOOKUP($A141,'PM10 Results'!$A$1617:$F$3110,6,FALSE))</f>
        <v/>
      </c>
    </row>
    <row r="142" spans="1:4" hidden="1" x14ac:dyDescent="0.3">
      <c r="A142" s="37">
        <f t="shared" si="2"/>
        <v>45766</v>
      </c>
      <c r="B142" s="29" t="str">
        <f>IF(VLOOKUP($A142,'PM10 Results'!$A$1617:$F$3110,2,FALSE)="","",VLOOKUP($A142,'PM10 Results'!$A$1617:$F$3110,2,FALSE))</f>
        <v/>
      </c>
      <c r="C142" s="29" t="str">
        <f>IF(VLOOKUP($A142,'PM10 Results'!$A$1617:$F$3110,4,FALSE)="","",VLOOKUP($A142,'PM10 Results'!$A$1617:$F$3110,4,FALSE))</f>
        <v/>
      </c>
      <c r="D142" s="29" t="str">
        <f>IF(VLOOKUP($A142,'PM10 Results'!$A$1617:$F$3110,6,FALSE)="","",VLOOKUP($A142,'PM10 Results'!$A$1617:$F$3110,6,FALSE))</f>
        <v/>
      </c>
    </row>
    <row r="143" spans="1:4" hidden="1" x14ac:dyDescent="0.3">
      <c r="A143" s="37">
        <f t="shared" si="2"/>
        <v>45767</v>
      </c>
      <c r="B143" s="29" t="str">
        <f>IF(VLOOKUP($A143,'PM10 Results'!$A$1617:$F$3110,2,FALSE)="","",VLOOKUP($A143,'PM10 Results'!$A$1617:$F$3110,2,FALSE))</f>
        <v/>
      </c>
      <c r="C143" s="29" t="str">
        <f>IF(VLOOKUP($A143,'PM10 Results'!$A$1617:$F$3110,4,FALSE)="","",VLOOKUP($A143,'PM10 Results'!$A$1617:$F$3110,4,FALSE))</f>
        <v/>
      </c>
      <c r="D143" s="29" t="str">
        <f>IF(VLOOKUP($A143,'PM10 Results'!$A$1617:$F$3110,6,FALSE)="","",VLOOKUP($A143,'PM10 Results'!$A$1617:$F$3110,6,FALSE))</f>
        <v/>
      </c>
    </row>
    <row r="144" spans="1:4" hidden="1" x14ac:dyDescent="0.3">
      <c r="A144" s="37">
        <f t="shared" si="2"/>
        <v>45768</v>
      </c>
      <c r="B144" s="29" t="str">
        <f>IF(VLOOKUP($A144,'PM10 Results'!$A$1617:$F$3110,2,FALSE)="","",VLOOKUP($A144,'PM10 Results'!$A$1617:$F$3110,2,FALSE))</f>
        <v/>
      </c>
      <c r="C144" s="29" t="str">
        <f>IF(VLOOKUP($A144,'PM10 Results'!$A$1617:$F$3110,4,FALSE)="","",VLOOKUP($A144,'PM10 Results'!$A$1617:$F$3110,4,FALSE))</f>
        <v/>
      </c>
      <c r="D144" s="29" t="str">
        <f>IF(VLOOKUP($A144,'PM10 Results'!$A$1617:$F$3110,6,FALSE)="","",VLOOKUP($A144,'PM10 Results'!$A$1617:$F$3110,6,FALSE))</f>
        <v/>
      </c>
    </row>
    <row r="145" spans="1:4" hidden="1" x14ac:dyDescent="0.3">
      <c r="A145" s="37">
        <f t="shared" si="2"/>
        <v>45769</v>
      </c>
      <c r="B145" s="29" t="str">
        <f>IF(VLOOKUP($A145,'PM10 Results'!$A$1617:$F$3110,2,FALSE)="","",VLOOKUP($A145,'PM10 Results'!$A$1617:$F$3110,2,FALSE))</f>
        <v/>
      </c>
      <c r="C145" s="29" t="str">
        <f>IF(VLOOKUP($A145,'PM10 Results'!$A$1617:$F$3110,4,FALSE)="","",VLOOKUP($A145,'PM10 Results'!$A$1617:$F$3110,4,FALSE))</f>
        <v/>
      </c>
      <c r="D145" s="29" t="str">
        <f>IF(VLOOKUP($A145,'PM10 Results'!$A$1617:$F$3110,6,FALSE)="","",VLOOKUP($A145,'PM10 Results'!$A$1617:$F$3110,6,FALSE))</f>
        <v/>
      </c>
    </row>
    <row r="146" spans="1:4" hidden="1" x14ac:dyDescent="0.3">
      <c r="A146" s="37">
        <f t="shared" si="2"/>
        <v>45770</v>
      </c>
      <c r="B146" s="29" t="str">
        <f>IF(VLOOKUP($A146,'PM10 Results'!$A$1617:$F$3110,2,FALSE)="","",VLOOKUP($A146,'PM10 Results'!$A$1617:$F$3110,2,FALSE))</f>
        <v/>
      </c>
      <c r="C146" s="29" t="str">
        <f>IF(VLOOKUP($A146,'PM10 Results'!$A$1617:$F$3110,4,FALSE)="","",VLOOKUP($A146,'PM10 Results'!$A$1617:$F$3110,4,FALSE))</f>
        <v/>
      </c>
      <c r="D146" s="29" t="str">
        <f>IF(VLOOKUP($A146,'PM10 Results'!$A$1617:$F$3110,6,FALSE)="","",VLOOKUP($A146,'PM10 Results'!$A$1617:$F$3110,6,FALSE))</f>
        <v/>
      </c>
    </row>
    <row r="147" spans="1:4" hidden="1" x14ac:dyDescent="0.3">
      <c r="A147" s="37">
        <f t="shared" si="2"/>
        <v>45771</v>
      </c>
      <c r="B147" s="29" t="str">
        <f>IF(VLOOKUP($A147,'PM10 Results'!$A$1617:$F$3110,2,FALSE)="","",VLOOKUP($A147,'PM10 Results'!$A$1617:$F$3110,2,FALSE))</f>
        <v/>
      </c>
      <c r="C147" s="29" t="str">
        <f>IF(VLOOKUP($A147,'PM10 Results'!$A$1617:$F$3110,4,FALSE)="","",VLOOKUP($A147,'PM10 Results'!$A$1617:$F$3110,4,FALSE))</f>
        <v/>
      </c>
      <c r="D147" s="29" t="str">
        <f>IF(VLOOKUP($A147,'PM10 Results'!$A$1617:$F$3110,6,FALSE)="","",VLOOKUP($A147,'PM10 Results'!$A$1617:$F$3110,6,FALSE))</f>
        <v/>
      </c>
    </row>
    <row r="148" spans="1:4" hidden="1" x14ac:dyDescent="0.3">
      <c r="A148" s="37">
        <f t="shared" si="2"/>
        <v>45772</v>
      </c>
      <c r="B148" s="29" t="str">
        <f>IF(VLOOKUP($A148,'PM10 Results'!$A$1617:$F$3110,2,FALSE)="","",VLOOKUP($A148,'PM10 Results'!$A$1617:$F$3110,2,FALSE))</f>
        <v/>
      </c>
      <c r="C148" s="29" t="str">
        <f>IF(VLOOKUP($A148,'PM10 Results'!$A$1617:$F$3110,4,FALSE)="","",VLOOKUP($A148,'PM10 Results'!$A$1617:$F$3110,4,FALSE))</f>
        <v/>
      </c>
      <c r="D148" s="29" t="str">
        <f>IF(VLOOKUP($A148,'PM10 Results'!$A$1617:$F$3110,6,FALSE)="","",VLOOKUP($A148,'PM10 Results'!$A$1617:$F$3110,6,FALSE))</f>
        <v/>
      </c>
    </row>
    <row r="149" spans="1:4" hidden="1" x14ac:dyDescent="0.3">
      <c r="A149" s="37">
        <f t="shared" si="2"/>
        <v>45773</v>
      </c>
      <c r="B149" s="29" t="str">
        <f>IF(VLOOKUP($A149,'PM10 Results'!$A$1617:$F$3110,2,FALSE)="","",VLOOKUP($A149,'PM10 Results'!$A$1617:$F$3110,2,FALSE))</f>
        <v/>
      </c>
      <c r="C149" s="29" t="str">
        <f>IF(VLOOKUP($A149,'PM10 Results'!$A$1617:$F$3110,4,FALSE)="","",VLOOKUP($A149,'PM10 Results'!$A$1617:$F$3110,4,FALSE))</f>
        <v/>
      </c>
      <c r="D149" s="29" t="str">
        <f>IF(VLOOKUP($A149,'PM10 Results'!$A$1617:$F$3110,6,FALSE)="","",VLOOKUP($A149,'PM10 Results'!$A$1617:$F$3110,6,FALSE))</f>
        <v/>
      </c>
    </row>
    <row r="150" spans="1:4" hidden="1" x14ac:dyDescent="0.3">
      <c r="A150" s="37">
        <f t="shared" si="2"/>
        <v>45774</v>
      </c>
      <c r="B150" s="29" t="str">
        <f>IF(VLOOKUP($A150,'PM10 Results'!$A$1617:$F$3110,2,FALSE)="","",VLOOKUP($A150,'PM10 Results'!$A$1617:$F$3110,2,FALSE))</f>
        <v/>
      </c>
      <c r="C150" s="29" t="str">
        <f>IF(VLOOKUP($A150,'PM10 Results'!$A$1617:$F$3110,4,FALSE)="","",VLOOKUP($A150,'PM10 Results'!$A$1617:$F$3110,4,FALSE))</f>
        <v/>
      </c>
      <c r="D150" s="29" t="str">
        <f>IF(VLOOKUP($A150,'PM10 Results'!$A$1617:$F$3110,6,FALSE)="","",VLOOKUP($A150,'PM10 Results'!$A$1617:$F$3110,6,FALSE))</f>
        <v/>
      </c>
    </row>
    <row r="151" spans="1:4" hidden="1" x14ac:dyDescent="0.3">
      <c r="A151" s="37">
        <f t="shared" si="2"/>
        <v>45775</v>
      </c>
      <c r="B151" s="29" t="str">
        <f>IF(VLOOKUP($A151,'PM10 Results'!$A$1617:$F$3110,2,FALSE)="","",VLOOKUP($A151,'PM10 Results'!$A$1617:$F$3110,2,FALSE))</f>
        <v/>
      </c>
      <c r="C151" s="29" t="str">
        <f>IF(VLOOKUP($A151,'PM10 Results'!$A$1617:$F$3110,4,FALSE)="","",VLOOKUP($A151,'PM10 Results'!$A$1617:$F$3110,4,FALSE))</f>
        <v/>
      </c>
      <c r="D151" s="29" t="str">
        <f>IF(VLOOKUP($A151,'PM10 Results'!$A$1617:$F$3110,6,FALSE)="","",VLOOKUP($A151,'PM10 Results'!$A$1617:$F$3110,6,FALSE))</f>
        <v/>
      </c>
    </row>
    <row r="152" spans="1:4" hidden="1" x14ac:dyDescent="0.3">
      <c r="A152" s="37">
        <f t="shared" si="2"/>
        <v>45776</v>
      </c>
      <c r="B152" s="29" t="str">
        <f>IF(VLOOKUP($A152,'PM10 Results'!$A$1617:$F$3110,2,FALSE)="","",VLOOKUP($A152,'PM10 Results'!$A$1617:$F$3110,2,FALSE))</f>
        <v/>
      </c>
      <c r="C152" s="29" t="str">
        <f>IF(VLOOKUP($A152,'PM10 Results'!$A$1617:$F$3110,4,FALSE)="","",VLOOKUP($A152,'PM10 Results'!$A$1617:$F$3110,4,FALSE))</f>
        <v/>
      </c>
      <c r="D152" s="29" t="str">
        <f>IF(VLOOKUP($A152,'PM10 Results'!$A$1617:$F$3110,6,FALSE)="","",VLOOKUP($A152,'PM10 Results'!$A$1617:$F$3110,6,FALSE))</f>
        <v/>
      </c>
    </row>
    <row r="153" spans="1:4" hidden="1" x14ac:dyDescent="0.3">
      <c r="A153" s="37">
        <f t="shared" si="2"/>
        <v>45777</v>
      </c>
      <c r="B153" s="29" t="str">
        <f>IF(VLOOKUP($A153,'PM10 Results'!$A$1617:$F$3110,2,FALSE)="","",VLOOKUP($A153,'PM10 Results'!$A$1617:$F$3110,2,FALSE))</f>
        <v/>
      </c>
      <c r="C153" s="29" t="str">
        <f>IF(VLOOKUP($A153,'PM10 Results'!$A$1617:$F$3110,4,FALSE)="","",VLOOKUP($A153,'PM10 Results'!$A$1617:$F$3110,4,FALSE))</f>
        <v/>
      </c>
      <c r="D153" s="29" t="str">
        <f>IF(VLOOKUP($A153,'PM10 Results'!$A$1617:$F$3110,6,FALSE)="","",VLOOKUP($A153,'PM10 Results'!$A$1617:$F$3110,6,FALSE))</f>
        <v/>
      </c>
    </row>
    <row r="154" spans="1:4" hidden="1" x14ac:dyDescent="0.3">
      <c r="A154" s="37">
        <f t="shared" si="2"/>
        <v>45778</v>
      </c>
      <c r="B154" s="29" t="str">
        <f>IF(VLOOKUP($A154,'PM10 Results'!$A$1617:$F$3110,2,FALSE)="","",VLOOKUP($A154,'PM10 Results'!$A$1617:$F$3110,2,FALSE))</f>
        <v/>
      </c>
      <c r="C154" s="29" t="str">
        <f>IF(VLOOKUP($A154,'PM10 Results'!$A$1617:$F$3110,4,FALSE)="","",VLOOKUP($A154,'PM10 Results'!$A$1617:$F$3110,4,FALSE))</f>
        <v/>
      </c>
      <c r="D154" s="29" t="str">
        <f>IF(VLOOKUP($A154,'PM10 Results'!$A$1617:$F$3110,6,FALSE)="","",VLOOKUP($A154,'PM10 Results'!$A$1617:$F$3110,6,FALSE))</f>
        <v/>
      </c>
    </row>
    <row r="155" spans="1:4" hidden="1" x14ac:dyDescent="0.3">
      <c r="A155" s="37">
        <f t="shared" si="2"/>
        <v>45779</v>
      </c>
      <c r="B155" s="29" t="str">
        <f>IF(VLOOKUP($A155,'PM10 Results'!$A$1617:$F$3110,2,FALSE)="","",VLOOKUP($A155,'PM10 Results'!$A$1617:$F$3110,2,FALSE))</f>
        <v/>
      </c>
      <c r="C155" s="29" t="str">
        <f>IF(VLOOKUP($A155,'PM10 Results'!$A$1617:$F$3110,4,FALSE)="","",VLOOKUP($A155,'PM10 Results'!$A$1617:$F$3110,4,FALSE))</f>
        <v/>
      </c>
      <c r="D155" s="29" t="str">
        <f>IF(VLOOKUP($A155,'PM10 Results'!$A$1617:$F$3110,6,FALSE)="","",VLOOKUP($A155,'PM10 Results'!$A$1617:$F$3110,6,FALSE))</f>
        <v/>
      </c>
    </row>
    <row r="156" spans="1:4" hidden="1" x14ac:dyDescent="0.3">
      <c r="A156" s="37">
        <f t="shared" si="2"/>
        <v>45780</v>
      </c>
      <c r="B156" s="29" t="str">
        <f>IF(VLOOKUP($A156,'PM10 Results'!$A$1617:$F$3110,2,FALSE)="","",VLOOKUP($A156,'PM10 Results'!$A$1617:$F$3110,2,FALSE))</f>
        <v/>
      </c>
      <c r="C156" s="29" t="str">
        <f>IF(VLOOKUP($A156,'PM10 Results'!$A$1617:$F$3110,4,FALSE)="","",VLOOKUP($A156,'PM10 Results'!$A$1617:$F$3110,4,FALSE))</f>
        <v/>
      </c>
      <c r="D156" s="29" t="str">
        <f>IF(VLOOKUP($A156,'PM10 Results'!$A$1617:$F$3110,6,FALSE)="","",VLOOKUP($A156,'PM10 Results'!$A$1617:$F$3110,6,FALSE))</f>
        <v/>
      </c>
    </row>
    <row r="157" spans="1:4" hidden="1" x14ac:dyDescent="0.3">
      <c r="A157" s="37">
        <f t="shared" si="2"/>
        <v>45781</v>
      </c>
      <c r="B157" s="29" t="str">
        <f>IF(VLOOKUP($A157,'PM10 Results'!$A$1617:$F$3110,2,FALSE)="","",VLOOKUP($A157,'PM10 Results'!$A$1617:$F$3110,2,FALSE))</f>
        <v/>
      </c>
      <c r="C157" s="29" t="str">
        <f>IF(VLOOKUP($A157,'PM10 Results'!$A$1617:$F$3110,4,FALSE)="","",VLOOKUP($A157,'PM10 Results'!$A$1617:$F$3110,4,FALSE))</f>
        <v/>
      </c>
      <c r="D157" s="29" t="str">
        <f>IF(VLOOKUP($A157,'PM10 Results'!$A$1617:$F$3110,6,FALSE)="","",VLOOKUP($A157,'PM10 Results'!$A$1617:$F$3110,6,FALSE))</f>
        <v/>
      </c>
    </row>
    <row r="158" spans="1:4" hidden="1" x14ac:dyDescent="0.3">
      <c r="A158" s="37">
        <f t="shared" si="2"/>
        <v>45782</v>
      </c>
      <c r="B158" s="29" t="str">
        <f>IF(VLOOKUP($A158,'PM10 Results'!$A$1617:$F$3110,2,FALSE)="","",VLOOKUP($A158,'PM10 Results'!$A$1617:$F$3110,2,FALSE))</f>
        <v/>
      </c>
      <c r="C158" s="29" t="str">
        <f>IF(VLOOKUP($A158,'PM10 Results'!$A$1617:$F$3110,4,FALSE)="","",VLOOKUP($A158,'PM10 Results'!$A$1617:$F$3110,4,FALSE))</f>
        <v/>
      </c>
      <c r="D158" s="29" t="str">
        <f>IF(VLOOKUP($A158,'PM10 Results'!$A$1617:$F$3110,6,FALSE)="","",VLOOKUP($A158,'PM10 Results'!$A$1617:$F$3110,6,FALSE))</f>
        <v/>
      </c>
    </row>
    <row r="159" spans="1:4" hidden="1" x14ac:dyDescent="0.3">
      <c r="A159" s="37">
        <f t="shared" si="2"/>
        <v>45783</v>
      </c>
      <c r="B159" s="29" t="str">
        <f>IF(VLOOKUP($A159,'PM10 Results'!$A$1617:$F$3110,2,FALSE)="","",VLOOKUP($A159,'PM10 Results'!$A$1617:$F$3110,2,FALSE))</f>
        <v/>
      </c>
      <c r="C159" s="29" t="str">
        <f>IF(VLOOKUP($A159,'PM10 Results'!$A$1617:$F$3110,4,FALSE)="","",VLOOKUP($A159,'PM10 Results'!$A$1617:$F$3110,4,FALSE))</f>
        <v/>
      </c>
      <c r="D159" s="29" t="str">
        <f>IF(VLOOKUP($A159,'PM10 Results'!$A$1617:$F$3110,6,FALSE)="","",VLOOKUP($A159,'PM10 Results'!$A$1617:$F$3110,6,FALSE))</f>
        <v/>
      </c>
    </row>
    <row r="160" spans="1:4" hidden="1" x14ac:dyDescent="0.3">
      <c r="A160" s="37">
        <f t="shared" si="2"/>
        <v>45784</v>
      </c>
      <c r="B160" s="29" t="str">
        <f>IF(VLOOKUP($A160,'PM10 Results'!$A$1617:$F$3110,2,FALSE)="","",VLOOKUP($A160,'PM10 Results'!$A$1617:$F$3110,2,FALSE))</f>
        <v/>
      </c>
      <c r="C160" s="29" t="str">
        <f>IF(VLOOKUP($A160,'PM10 Results'!$A$1617:$F$3110,4,FALSE)="","",VLOOKUP($A160,'PM10 Results'!$A$1617:$F$3110,4,FALSE))</f>
        <v/>
      </c>
      <c r="D160" s="29" t="str">
        <f>IF(VLOOKUP($A160,'PM10 Results'!$A$1617:$F$3110,6,FALSE)="","",VLOOKUP($A160,'PM10 Results'!$A$1617:$F$3110,6,FALSE))</f>
        <v/>
      </c>
    </row>
    <row r="161" spans="1:4" hidden="1" x14ac:dyDescent="0.3">
      <c r="A161" s="37">
        <f t="shared" si="2"/>
        <v>45785</v>
      </c>
      <c r="B161" s="29" t="str">
        <f>IF(VLOOKUP($A161,'PM10 Results'!$A$1617:$F$3110,2,FALSE)="","",VLOOKUP($A161,'PM10 Results'!$A$1617:$F$3110,2,FALSE))</f>
        <v/>
      </c>
      <c r="C161" s="29" t="str">
        <f>IF(VLOOKUP($A161,'PM10 Results'!$A$1617:$F$3110,4,FALSE)="","",VLOOKUP($A161,'PM10 Results'!$A$1617:$F$3110,4,FALSE))</f>
        <v/>
      </c>
      <c r="D161" s="29" t="str">
        <f>IF(VLOOKUP($A161,'PM10 Results'!$A$1617:$F$3110,6,FALSE)="","",VLOOKUP($A161,'PM10 Results'!$A$1617:$F$3110,6,FALSE))</f>
        <v/>
      </c>
    </row>
    <row r="162" spans="1:4" hidden="1" x14ac:dyDescent="0.3">
      <c r="A162" s="37">
        <f t="shared" si="2"/>
        <v>45786</v>
      </c>
      <c r="B162" s="29" t="str">
        <f>IF(VLOOKUP($A162,'PM10 Results'!$A$1617:$F$3110,2,FALSE)="","",VLOOKUP($A162,'PM10 Results'!$A$1617:$F$3110,2,FALSE))</f>
        <v/>
      </c>
      <c r="C162" s="29" t="str">
        <f>IF(VLOOKUP($A162,'PM10 Results'!$A$1617:$F$3110,4,FALSE)="","",VLOOKUP($A162,'PM10 Results'!$A$1617:$F$3110,4,FALSE))</f>
        <v/>
      </c>
      <c r="D162" s="29" t="str">
        <f>IF(VLOOKUP($A162,'PM10 Results'!$A$1617:$F$3110,6,FALSE)="","",VLOOKUP($A162,'PM10 Results'!$A$1617:$F$3110,6,FALSE))</f>
        <v/>
      </c>
    </row>
    <row r="163" spans="1:4" hidden="1" x14ac:dyDescent="0.3">
      <c r="A163" s="37">
        <f t="shared" si="2"/>
        <v>45787</v>
      </c>
      <c r="B163" s="29" t="str">
        <f>IF(VLOOKUP($A163,'PM10 Results'!$A$1617:$F$3110,2,FALSE)="","",VLOOKUP($A163,'PM10 Results'!$A$1617:$F$3110,2,FALSE))</f>
        <v/>
      </c>
      <c r="C163" s="29" t="str">
        <f>IF(VLOOKUP($A163,'PM10 Results'!$A$1617:$F$3110,4,FALSE)="","",VLOOKUP($A163,'PM10 Results'!$A$1617:$F$3110,4,FALSE))</f>
        <v/>
      </c>
      <c r="D163" s="29" t="str">
        <f>IF(VLOOKUP($A163,'PM10 Results'!$A$1617:$F$3110,6,FALSE)="","",VLOOKUP($A163,'PM10 Results'!$A$1617:$F$3110,6,FALSE))</f>
        <v/>
      </c>
    </row>
    <row r="164" spans="1:4" hidden="1" x14ac:dyDescent="0.3">
      <c r="A164" s="37">
        <f t="shared" si="2"/>
        <v>45788</v>
      </c>
      <c r="B164" s="29" t="str">
        <f>IF(VLOOKUP($A164,'PM10 Results'!$A$1617:$F$3110,2,FALSE)="","",VLOOKUP($A164,'PM10 Results'!$A$1617:$F$3110,2,FALSE))</f>
        <v/>
      </c>
      <c r="C164" s="29" t="str">
        <f>IF(VLOOKUP($A164,'PM10 Results'!$A$1617:$F$3110,4,FALSE)="","",VLOOKUP($A164,'PM10 Results'!$A$1617:$F$3110,4,FALSE))</f>
        <v/>
      </c>
      <c r="D164" s="29" t="str">
        <f>IF(VLOOKUP($A164,'PM10 Results'!$A$1617:$F$3110,6,FALSE)="","",VLOOKUP($A164,'PM10 Results'!$A$1617:$F$3110,6,FALSE))</f>
        <v/>
      </c>
    </row>
    <row r="165" spans="1:4" hidden="1" x14ac:dyDescent="0.3">
      <c r="A165" s="37">
        <f t="shared" si="2"/>
        <v>45789</v>
      </c>
      <c r="B165" s="29" t="str">
        <f>IF(VLOOKUP($A165,'PM10 Results'!$A$1617:$F$3110,2,FALSE)="","",VLOOKUP($A165,'PM10 Results'!$A$1617:$F$3110,2,FALSE))</f>
        <v/>
      </c>
      <c r="C165" s="29" t="str">
        <f>IF(VLOOKUP($A165,'PM10 Results'!$A$1617:$F$3110,4,FALSE)="","",VLOOKUP($A165,'PM10 Results'!$A$1617:$F$3110,4,FALSE))</f>
        <v/>
      </c>
      <c r="D165" s="29" t="str">
        <f>IF(VLOOKUP($A165,'PM10 Results'!$A$1617:$F$3110,6,FALSE)="","",VLOOKUP($A165,'PM10 Results'!$A$1617:$F$3110,6,FALSE))</f>
        <v/>
      </c>
    </row>
    <row r="166" spans="1:4" hidden="1" x14ac:dyDescent="0.3">
      <c r="A166" s="37">
        <f t="shared" si="2"/>
        <v>45790</v>
      </c>
      <c r="B166" s="29" t="str">
        <f>IF(VLOOKUP($A166,'PM10 Results'!$A$1617:$F$3110,2,FALSE)="","",VLOOKUP($A166,'PM10 Results'!$A$1617:$F$3110,2,FALSE))</f>
        <v/>
      </c>
      <c r="C166" s="29" t="str">
        <f>IF(VLOOKUP($A166,'PM10 Results'!$A$1617:$F$3110,4,FALSE)="","",VLOOKUP($A166,'PM10 Results'!$A$1617:$F$3110,4,FALSE))</f>
        <v/>
      </c>
      <c r="D166" s="29" t="str">
        <f>IF(VLOOKUP($A166,'PM10 Results'!$A$1617:$F$3110,6,FALSE)="","",VLOOKUP($A166,'PM10 Results'!$A$1617:$F$3110,6,FALSE))</f>
        <v/>
      </c>
    </row>
    <row r="167" spans="1:4" hidden="1" x14ac:dyDescent="0.3">
      <c r="A167" s="37">
        <f t="shared" si="2"/>
        <v>45791</v>
      </c>
      <c r="B167" s="29" t="str">
        <f>IF(VLOOKUP($A167,'PM10 Results'!$A$1617:$F$3110,2,FALSE)="","",VLOOKUP($A167,'PM10 Results'!$A$1617:$F$3110,2,FALSE))</f>
        <v/>
      </c>
      <c r="C167" s="29" t="str">
        <f>IF(VLOOKUP($A167,'PM10 Results'!$A$1617:$F$3110,4,FALSE)="","",VLOOKUP($A167,'PM10 Results'!$A$1617:$F$3110,4,FALSE))</f>
        <v/>
      </c>
      <c r="D167" s="29" t="str">
        <f>IF(VLOOKUP($A167,'PM10 Results'!$A$1617:$F$3110,6,FALSE)="","",VLOOKUP($A167,'PM10 Results'!$A$1617:$F$3110,6,FALSE))</f>
        <v/>
      </c>
    </row>
    <row r="168" spans="1:4" hidden="1" x14ac:dyDescent="0.3">
      <c r="A168" s="37">
        <f t="shared" si="2"/>
        <v>45792</v>
      </c>
      <c r="B168" s="29" t="str">
        <f>IF(VLOOKUP($A168,'PM10 Results'!$A$1617:$F$3110,2,FALSE)="","",VLOOKUP($A168,'PM10 Results'!$A$1617:$F$3110,2,FALSE))</f>
        <v/>
      </c>
      <c r="C168" s="29" t="str">
        <f>IF(VLOOKUP($A168,'PM10 Results'!$A$1617:$F$3110,4,FALSE)="","",VLOOKUP($A168,'PM10 Results'!$A$1617:$F$3110,4,FALSE))</f>
        <v/>
      </c>
      <c r="D168" s="29" t="str">
        <f>IF(VLOOKUP($A168,'PM10 Results'!$A$1617:$F$3110,6,FALSE)="","",VLOOKUP($A168,'PM10 Results'!$A$1617:$F$3110,6,FALSE))</f>
        <v/>
      </c>
    </row>
    <row r="169" spans="1:4" hidden="1" x14ac:dyDescent="0.3">
      <c r="A169" s="37">
        <f t="shared" si="2"/>
        <v>45793</v>
      </c>
      <c r="B169" s="29" t="str">
        <f>IF(VLOOKUP($A169,'PM10 Results'!$A$1617:$F$3110,2,FALSE)="","",VLOOKUP($A169,'PM10 Results'!$A$1617:$F$3110,2,FALSE))</f>
        <v/>
      </c>
      <c r="C169" s="29" t="str">
        <f>IF(VLOOKUP($A169,'PM10 Results'!$A$1617:$F$3110,4,FALSE)="","",VLOOKUP($A169,'PM10 Results'!$A$1617:$F$3110,4,FALSE))</f>
        <v/>
      </c>
      <c r="D169" s="29" t="str">
        <f>IF(VLOOKUP($A169,'PM10 Results'!$A$1617:$F$3110,6,FALSE)="","",VLOOKUP($A169,'PM10 Results'!$A$1617:$F$3110,6,FALSE))</f>
        <v/>
      </c>
    </row>
    <row r="170" spans="1:4" hidden="1" x14ac:dyDescent="0.3">
      <c r="A170" s="37">
        <f t="shared" si="2"/>
        <v>45794</v>
      </c>
      <c r="B170" s="29" t="str">
        <f>IF(VLOOKUP($A170,'PM10 Results'!$A$1617:$F$3110,2,FALSE)="","",VLOOKUP($A170,'PM10 Results'!$A$1617:$F$3110,2,FALSE))</f>
        <v/>
      </c>
      <c r="C170" s="29" t="str">
        <f>IF(VLOOKUP($A170,'PM10 Results'!$A$1617:$F$3110,4,FALSE)="","",VLOOKUP($A170,'PM10 Results'!$A$1617:$F$3110,4,FALSE))</f>
        <v/>
      </c>
      <c r="D170" s="29" t="str">
        <f>IF(VLOOKUP($A170,'PM10 Results'!$A$1617:$F$3110,6,FALSE)="","",VLOOKUP($A170,'PM10 Results'!$A$1617:$F$3110,6,FALSE))</f>
        <v/>
      </c>
    </row>
    <row r="171" spans="1:4" hidden="1" x14ac:dyDescent="0.3">
      <c r="A171" s="37">
        <f t="shared" si="2"/>
        <v>45795</v>
      </c>
      <c r="B171" s="29" t="str">
        <f>IF(VLOOKUP($A171,'PM10 Results'!$A$1617:$F$3110,2,FALSE)="","",VLOOKUP($A171,'PM10 Results'!$A$1617:$F$3110,2,FALSE))</f>
        <v/>
      </c>
      <c r="C171" s="29" t="str">
        <f>IF(VLOOKUP($A171,'PM10 Results'!$A$1617:$F$3110,4,FALSE)="","",VLOOKUP($A171,'PM10 Results'!$A$1617:$F$3110,4,FALSE))</f>
        <v/>
      </c>
      <c r="D171" s="29" t="str">
        <f>IF(VLOOKUP($A171,'PM10 Results'!$A$1617:$F$3110,6,FALSE)="","",VLOOKUP($A171,'PM10 Results'!$A$1617:$F$3110,6,FALSE))</f>
        <v/>
      </c>
    </row>
    <row r="172" spans="1:4" hidden="1" x14ac:dyDescent="0.3">
      <c r="A172" s="37">
        <f t="shared" si="2"/>
        <v>45796</v>
      </c>
      <c r="B172" s="29" t="str">
        <f>IF(VLOOKUP($A172,'PM10 Results'!$A$1617:$F$3110,2,FALSE)="","",VLOOKUP($A172,'PM10 Results'!$A$1617:$F$3110,2,FALSE))</f>
        <v/>
      </c>
      <c r="C172" s="29" t="str">
        <f>IF(VLOOKUP($A172,'PM10 Results'!$A$1617:$F$3110,4,FALSE)="","",VLOOKUP($A172,'PM10 Results'!$A$1617:$F$3110,4,FALSE))</f>
        <v/>
      </c>
      <c r="D172" s="29" t="str">
        <f>IF(VLOOKUP($A172,'PM10 Results'!$A$1617:$F$3110,6,FALSE)="","",VLOOKUP($A172,'PM10 Results'!$A$1617:$F$3110,6,FALSE))</f>
        <v/>
      </c>
    </row>
    <row r="173" spans="1:4" hidden="1" x14ac:dyDescent="0.3">
      <c r="A173" s="37">
        <f t="shared" si="2"/>
        <v>45797</v>
      </c>
      <c r="B173" s="29" t="str">
        <f>IF(VLOOKUP($A173,'PM10 Results'!$A$1617:$F$3110,2,FALSE)="","",VLOOKUP($A173,'PM10 Results'!$A$1617:$F$3110,2,FALSE))</f>
        <v/>
      </c>
      <c r="C173" s="29" t="str">
        <f>IF(VLOOKUP($A173,'PM10 Results'!$A$1617:$F$3110,4,FALSE)="","",VLOOKUP($A173,'PM10 Results'!$A$1617:$F$3110,4,FALSE))</f>
        <v/>
      </c>
      <c r="D173" s="29" t="str">
        <f>IF(VLOOKUP($A173,'PM10 Results'!$A$1617:$F$3110,6,FALSE)="","",VLOOKUP($A173,'PM10 Results'!$A$1617:$F$3110,6,FALSE))</f>
        <v/>
      </c>
    </row>
    <row r="174" spans="1:4" hidden="1" x14ac:dyDescent="0.3">
      <c r="A174" s="37">
        <f t="shared" si="2"/>
        <v>45798</v>
      </c>
      <c r="B174" s="29" t="str">
        <f>IF(VLOOKUP($A174,'PM10 Results'!$A$1617:$F$3110,2,FALSE)="","",VLOOKUP($A174,'PM10 Results'!$A$1617:$F$3110,2,FALSE))</f>
        <v/>
      </c>
      <c r="C174" s="29" t="str">
        <f>IF(VLOOKUP($A174,'PM10 Results'!$A$1617:$F$3110,4,FALSE)="","",VLOOKUP($A174,'PM10 Results'!$A$1617:$F$3110,4,FALSE))</f>
        <v/>
      </c>
      <c r="D174" s="29" t="str">
        <f>IF(VLOOKUP($A174,'PM10 Results'!$A$1617:$F$3110,6,FALSE)="","",VLOOKUP($A174,'PM10 Results'!$A$1617:$F$3110,6,FALSE))</f>
        <v/>
      </c>
    </row>
    <row r="175" spans="1:4" hidden="1" x14ac:dyDescent="0.3">
      <c r="A175" s="37">
        <f t="shared" si="2"/>
        <v>45799</v>
      </c>
      <c r="B175" s="29" t="str">
        <f>IF(VLOOKUP($A175,'PM10 Results'!$A$1617:$F$3110,2,FALSE)="","",VLOOKUP($A175,'PM10 Results'!$A$1617:$F$3110,2,FALSE))</f>
        <v/>
      </c>
      <c r="C175" s="29" t="str">
        <f>IF(VLOOKUP($A175,'PM10 Results'!$A$1617:$F$3110,4,FALSE)="","",VLOOKUP($A175,'PM10 Results'!$A$1617:$F$3110,4,FALSE))</f>
        <v/>
      </c>
      <c r="D175" s="29" t="str">
        <f>IF(VLOOKUP($A175,'PM10 Results'!$A$1617:$F$3110,6,FALSE)="","",VLOOKUP($A175,'PM10 Results'!$A$1617:$F$3110,6,FALSE))</f>
        <v/>
      </c>
    </row>
    <row r="176" spans="1:4" hidden="1" x14ac:dyDescent="0.3">
      <c r="A176" s="37">
        <f t="shared" si="2"/>
        <v>45800</v>
      </c>
      <c r="B176" s="29" t="str">
        <f>IF(VLOOKUP($A176,'PM10 Results'!$A$1617:$F$3110,2,FALSE)="","",VLOOKUP($A176,'PM10 Results'!$A$1617:$F$3110,2,FALSE))</f>
        <v/>
      </c>
      <c r="C176" s="29" t="str">
        <f>IF(VLOOKUP($A176,'PM10 Results'!$A$1617:$F$3110,4,FALSE)="","",VLOOKUP($A176,'PM10 Results'!$A$1617:$F$3110,4,FALSE))</f>
        <v/>
      </c>
      <c r="D176" s="29" t="str">
        <f>IF(VLOOKUP($A176,'PM10 Results'!$A$1617:$F$3110,6,FALSE)="","",VLOOKUP($A176,'PM10 Results'!$A$1617:$F$3110,6,FALSE))</f>
        <v/>
      </c>
    </row>
    <row r="177" spans="1:4" hidden="1" x14ac:dyDescent="0.3">
      <c r="A177" s="37">
        <f t="shared" si="2"/>
        <v>45801</v>
      </c>
      <c r="B177" s="29" t="str">
        <f>IF(VLOOKUP($A177,'PM10 Results'!$A$1617:$F$3110,2,FALSE)="","",VLOOKUP($A177,'PM10 Results'!$A$1617:$F$3110,2,FALSE))</f>
        <v/>
      </c>
      <c r="C177" s="29" t="str">
        <f>IF(VLOOKUP($A177,'PM10 Results'!$A$1617:$F$3110,4,FALSE)="","",VLOOKUP($A177,'PM10 Results'!$A$1617:$F$3110,4,FALSE))</f>
        <v/>
      </c>
      <c r="D177" s="29" t="str">
        <f>IF(VLOOKUP($A177,'PM10 Results'!$A$1617:$F$3110,6,FALSE)="","",VLOOKUP($A177,'PM10 Results'!$A$1617:$F$3110,6,FALSE))</f>
        <v/>
      </c>
    </row>
    <row r="178" spans="1:4" hidden="1" x14ac:dyDescent="0.3">
      <c r="A178" s="37">
        <f t="shared" si="2"/>
        <v>45802</v>
      </c>
      <c r="B178" s="29" t="str">
        <f>IF(VLOOKUP($A178,'PM10 Results'!$A$1617:$F$3110,2,FALSE)="","",VLOOKUP($A178,'PM10 Results'!$A$1617:$F$3110,2,FALSE))</f>
        <v/>
      </c>
      <c r="C178" s="29" t="str">
        <f>IF(VLOOKUP($A178,'PM10 Results'!$A$1617:$F$3110,4,FALSE)="","",VLOOKUP($A178,'PM10 Results'!$A$1617:$F$3110,4,FALSE))</f>
        <v/>
      </c>
      <c r="D178" s="29" t="str">
        <f>IF(VLOOKUP($A178,'PM10 Results'!$A$1617:$F$3110,6,FALSE)="","",VLOOKUP($A178,'PM10 Results'!$A$1617:$F$3110,6,FALSE))</f>
        <v/>
      </c>
    </row>
    <row r="179" spans="1:4" hidden="1" x14ac:dyDescent="0.3">
      <c r="A179" s="37">
        <f t="shared" si="2"/>
        <v>45803</v>
      </c>
      <c r="B179" s="29" t="str">
        <f>IF(VLOOKUP($A179,'PM10 Results'!$A$1617:$F$3110,2,FALSE)="","",VLOOKUP($A179,'PM10 Results'!$A$1617:$F$3110,2,FALSE))</f>
        <v/>
      </c>
      <c r="C179" s="29" t="str">
        <f>IF(VLOOKUP($A179,'PM10 Results'!$A$1617:$F$3110,4,FALSE)="","",VLOOKUP($A179,'PM10 Results'!$A$1617:$F$3110,4,FALSE))</f>
        <v/>
      </c>
      <c r="D179" s="29" t="str">
        <f>IF(VLOOKUP($A179,'PM10 Results'!$A$1617:$F$3110,6,FALSE)="","",VLOOKUP($A179,'PM10 Results'!$A$1617:$F$3110,6,FALSE))</f>
        <v/>
      </c>
    </row>
    <row r="180" spans="1:4" hidden="1" x14ac:dyDescent="0.3">
      <c r="A180" s="37">
        <f t="shared" si="2"/>
        <v>45804</v>
      </c>
      <c r="B180" s="29" t="str">
        <f>IF(VLOOKUP($A180,'PM10 Results'!$A$1617:$F$3110,2,FALSE)="","",VLOOKUP($A180,'PM10 Results'!$A$1617:$F$3110,2,FALSE))</f>
        <v/>
      </c>
      <c r="C180" s="29" t="str">
        <f>IF(VLOOKUP($A180,'PM10 Results'!$A$1617:$F$3110,4,FALSE)="","",VLOOKUP($A180,'PM10 Results'!$A$1617:$F$3110,4,FALSE))</f>
        <v/>
      </c>
      <c r="D180" s="29" t="str">
        <f>IF(VLOOKUP($A180,'PM10 Results'!$A$1617:$F$3110,6,FALSE)="","",VLOOKUP($A180,'PM10 Results'!$A$1617:$F$3110,6,FALSE))</f>
        <v/>
      </c>
    </row>
    <row r="181" spans="1:4" hidden="1" x14ac:dyDescent="0.3">
      <c r="A181" s="37">
        <f t="shared" si="2"/>
        <v>45805</v>
      </c>
      <c r="B181" s="29" t="str">
        <f>IF(VLOOKUP($A181,'PM10 Results'!$A$1617:$F$3110,2,FALSE)="","",VLOOKUP($A181,'PM10 Results'!$A$1617:$F$3110,2,FALSE))</f>
        <v/>
      </c>
      <c r="C181" s="29" t="str">
        <f>IF(VLOOKUP($A181,'PM10 Results'!$A$1617:$F$3110,4,FALSE)="","",VLOOKUP($A181,'PM10 Results'!$A$1617:$F$3110,4,FALSE))</f>
        <v/>
      </c>
      <c r="D181" s="29" t="str">
        <f>IF(VLOOKUP($A181,'PM10 Results'!$A$1617:$F$3110,6,FALSE)="","",VLOOKUP($A181,'PM10 Results'!$A$1617:$F$3110,6,FALSE))</f>
        <v/>
      </c>
    </row>
    <row r="182" spans="1:4" hidden="1" x14ac:dyDescent="0.3">
      <c r="A182" s="37">
        <f t="shared" si="2"/>
        <v>45806</v>
      </c>
      <c r="B182" s="29" t="str">
        <f>IF(VLOOKUP($A182,'PM10 Results'!$A$1617:$F$3110,2,FALSE)="","",VLOOKUP($A182,'PM10 Results'!$A$1617:$F$3110,2,FALSE))</f>
        <v/>
      </c>
      <c r="C182" s="29" t="str">
        <f>IF(VLOOKUP($A182,'PM10 Results'!$A$1617:$F$3110,4,FALSE)="","",VLOOKUP($A182,'PM10 Results'!$A$1617:$F$3110,4,FALSE))</f>
        <v/>
      </c>
      <c r="D182" s="29" t="str">
        <f>IF(VLOOKUP($A182,'PM10 Results'!$A$1617:$F$3110,6,FALSE)="","",VLOOKUP($A182,'PM10 Results'!$A$1617:$F$3110,6,FALSE))</f>
        <v/>
      </c>
    </row>
    <row r="183" spans="1:4" hidden="1" x14ac:dyDescent="0.3">
      <c r="A183" s="37">
        <f t="shared" si="2"/>
        <v>45807</v>
      </c>
      <c r="B183" s="29" t="str">
        <f>IF(VLOOKUP($A183,'PM10 Results'!$A$1617:$F$3110,2,FALSE)="","",VLOOKUP($A183,'PM10 Results'!$A$1617:$F$3110,2,FALSE))</f>
        <v/>
      </c>
      <c r="C183" s="29" t="str">
        <f>IF(VLOOKUP($A183,'PM10 Results'!$A$1617:$F$3110,4,FALSE)="","",VLOOKUP($A183,'PM10 Results'!$A$1617:$F$3110,4,FALSE))</f>
        <v/>
      </c>
      <c r="D183" s="29" t="str">
        <f>IF(VLOOKUP($A183,'PM10 Results'!$A$1617:$F$3110,6,FALSE)="","",VLOOKUP($A183,'PM10 Results'!$A$1617:$F$3110,6,FALSE))</f>
        <v/>
      </c>
    </row>
    <row r="184" spans="1:4" hidden="1" x14ac:dyDescent="0.3">
      <c r="A184" s="37">
        <f t="shared" si="2"/>
        <v>45808</v>
      </c>
      <c r="B184" s="29" t="str">
        <f>IF(VLOOKUP($A184,'PM10 Results'!$A$1617:$F$3110,2,FALSE)="","",VLOOKUP($A184,'PM10 Results'!$A$1617:$F$3110,2,FALSE))</f>
        <v/>
      </c>
      <c r="C184" s="29" t="str">
        <f>IF(VLOOKUP($A184,'PM10 Results'!$A$1617:$F$3110,4,FALSE)="","",VLOOKUP($A184,'PM10 Results'!$A$1617:$F$3110,4,FALSE))</f>
        <v/>
      </c>
      <c r="D184" s="29" t="str">
        <f>IF(VLOOKUP($A184,'PM10 Results'!$A$1617:$F$3110,6,FALSE)="","",VLOOKUP($A184,'PM10 Results'!$A$1617:$F$3110,6,FALSE))</f>
        <v/>
      </c>
    </row>
    <row r="185" spans="1:4" hidden="1" x14ac:dyDescent="0.3">
      <c r="A185" s="37">
        <f t="shared" si="2"/>
        <v>45809</v>
      </c>
      <c r="B185" s="29" t="str">
        <f>IF(VLOOKUP($A185,'PM10 Results'!$A$1617:$F$3110,2,FALSE)="","",VLOOKUP($A185,'PM10 Results'!$A$1617:$F$3110,2,FALSE))</f>
        <v/>
      </c>
      <c r="C185" s="29" t="str">
        <f>IF(VLOOKUP($A185,'PM10 Results'!$A$1617:$F$3110,4,FALSE)="","",VLOOKUP($A185,'PM10 Results'!$A$1617:$F$3110,4,FALSE))</f>
        <v/>
      </c>
      <c r="D185" s="29" t="str">
        <f>IF(VLOOKUP($A185,'PM10 Results'!$A$1617:$F$3110,6,FALSE)="","",VLOOKUP($A185,'PM10 Results'!$A$1617:$F$3110,6,FALSE))</f>
        <v/>
      </c>
    </row>
    <row r="186" spans="1:4" hidden="1" x14ac:dyDescent="0.3">
      <c r="A186" s="37">
        <f t="shared" si="2"/>
        <v>45810</v>
      </c>
      <c r="B186" s="29" t="str">
        <f>IF(VLOOKUP($A186,'PM10 Results'!$A$1617:$F$3110,2,FALSE)="","",VLOOKUP($A186,'PM10 Results'!$A$1617:$F$3110,2,FALSE))</f>
        <v/>
      </c>
      <c r="C186" s="29" t="str">
        <f>IF(VLOOKUP($A186,'PM10 Results'!$A$1617:$F$3110,4,FALSE)="","",VLOOKUP($A186,'PM10 Results'!$A$1617:$F$3110,4,FALSE))</f>
        <v/>
      </c>
      <c r="D186" s="29" t="str">
        <f>IF(VLOOKUP($A186,'PM10 Results'!$A$1617:$F$3110,6,FALSE)="","",VLOOKUP($A186,'PM10 Results'!$A$1617:$F$3110,6,FALSE))</f>
        <v/>
      </c>
    </row>
    <row r="187" spans="1:4" hidden="1" x14ac:dyDescent="0.3">
      <c r="A187" s="37">
        <f t="shared" si="2"/>
        <v>45811</v>
      </c>
      <c r="B187" s="29" t="str">
        <f>IF(VLOOKUP($A187,'PM10 Results'!$A$1617:$F$3110,2,FALSE)="","",VLOOKUP($A187,'PM10 Results'!$A$1617:$F$3110,2,FALSE))</f>
        <v/>
      </c>
      <c r="C187" s="29" t="str">
        <f>IF(VLOOKUP($A187,'PM10 Results'!$A$1617:$F$3110,4,FALSE)="","",VLOOKUP($A187,'PM10 Results'!$A$1617:$F$3110,4,FALSE))</f>
        <v/>
      </c>
      <c r="D187" s="29" t="str">
        <f>IF(VLOOKUP($A187,'PM10 Results'!$A$1617:$F$3110,6,FALSE)="","",VLOOKUP($A187,'PM10 Results'!$A$1617:$F$3110,6,FALSE))</f>
        <v/>
      </c>
    </row>
    <row r="188" spans="1:4" hidden="1" x14ac:dyDescent="0.3">
      <c r="A188" s="37">
        <f t="shared" si="2"/>
        <v>45812</v>
      </c>
      <c r="B188" s="29" t="str">
        <f>IF(VLOOKUP($A188,'PM10 Results'!$A$1617:$F$3110,2,FALSE)="","",VLOOKUP($A188,'PM10 Results'!$A$1617:$F$3110,2,FALSE))</f>
        <v/>
      </c>
      <c r="C188" s="29" t="str">
        <f>IF(VLOOKUP($A188,'PM10 Results'!$A$1617:$F$3110,4,FALSE)="","",VLOOKUP($A188,'PM10 Results'!$A$1617:$F$3110,4,FALSE))</f>
        <v/>
      </c>
      <c r="D188" s="29" t="str">
        <f>IF(VLOOKUP($A188,'PM10 Results'!$A$1617:$F$3110,6,FALSE)="","",VLOOKUP($A188,'PM10 Results'!$A$1617:$F$3110,6,FALSE))</f>
        <v/>
      </c>
    </row>
    <row r="189" spans="1:4" hidden="1" x14ac:dyDescent="0.3">
      <c r="A189" s="37">
        <f t="shared" si="2"/>
        <v>45813</v>
      </c>
      <c r="B189" s="29" t="str">
        <f>IF(VLOOKUP($A189,'PM10 Results'!$A$1617:$F$3110,2,FALSE)="","",VLOOKUP($A189,'PM10 Results'!$A$1617:$F$3110,2,FALSE))</f>
        <v/>
      </c>
      <c r="C189" s="29" t="str">
        <f>IF(VLOOKUP($A189,'PM10 Results'!$A$1617:$F$3110,4,FALSE)="","",VLOOKUP($A189,'PM10 Results'!$A$1617:$F$3110,4,FALSE))</f>
        <v/>
      </c>
      <c r="D189" s="29" t="str">
        <f>IF(VLOOKUP($A189,'PM10 Results'!$A$1617:$F$3110,6,FALSE)="","",VLOOKUP($A189,'PM10 Results'!$A$1617:$F$3110,6,FALSE))</f>
        <v/>
      </c>
    </row>
    <row r="190" spans="1:4" hidden="1" x14ac:dyDescent="0.3">
      <c r="A190" s="37">
        <f t="shared" si="2"/>
        <v>45814</v>
      </c>
      <c r="B190" s="29" t="str">
        <f>IF(VLOOKUP($A190,'PM10 Results'!$A$1617:$F$3110,2,FALSE)="","",VLOOKUP($A190,'PM10 Results'!$A$1617:$F$3110,2,FALSE))</f>
        <v/>
      </c>
      <c r="C190" s="29" t="str">
        <f>IF(VLOOKUP($A190,'PM10 Results'!$A$1617:$F$3110,4,FALSE)="","",VLOOKUP($A190,'PM10 Results'!$A$1617:$F$3110,4,FALSE))</f>
        <v/>
      </c>
      <c r="D190" s="29" t="str">
        <f>IF(VLOOKUP($A190,'PM10 Results'!$A$1617:$F$3110,6,FALSE)="","",VLOOKUP($A190,'PM10 Results'!$A$1617:$F$3110,6,FALSE))</f>
        <v/>
      </c>
    </row>
    <row r="191" spans="1:4" hidden="1" x14ac:dyDescent="0.3">
      <c r="A191" s="37">
        <f t="shared" si="2"/>
        <v>45815</v>
      </c>
      <c r="B191" s="29" t="str">
        <f>IF(VLOOKUP($A191,'PM10 Results'!$A$1617:$F$3110,2,FALSE)="","",VLOOKUP($A191,'PM10 Results'!$A$1617:$F$3110,2,FALSE))</f>
        <v/>
      </c>
      <c r="C191" s="29" t="str">
        <f>IF(VLOOKUP($A191,'PM10 Results'!$A$1617:$F$3110,4,FALSE)="","",VLOOKUP($A191,'PM10 Results'!$A$1617:$F$3110,4,FALSE))</f>
        <v/>
      </c>
      <c r="D191" s="29" t="str">
        <f>IF(VLOOKUP($A191,'PM10 Results'!$A$1617:$F$3110,6,FALSE)="","",VLOOKUP($A191,'PM10 Results'!$A$1617:$F$3110,6,FALSE))</f>
        <v/>
      </c>
    </row>
    <row r="192" spans="1:4" hidden="1" x14ac:dyDescent="0.3">
      <c r="A192" s="37">
        <f t="shared" si="2"/>
        <v>45816</v>
      </c>
      <c r="B192" s="29" t="str">
        <f>IF(VLOOKUP($A192,'PM10 Results'!$A$1617:$F$3110,2,FALSE)="","",VLOOKUP($A192,'PM10 Results'!$A$1617:$F$3110,2,FALSE))</f>
        <v/>
      </c>
      <c r="C192" s="29" t="str">
        <f>IF(VLOOKUP($A192,'PM10 Results'!$A$1617:$F$3110,4,FALSE)="","",VLOOKUP($A192,'PM10 Results'!$A$1617:$F$3110,4,FALSE))</f>
        <v/>
      </c>
      <c r="D192" s="29" t="str">
        <f>IF(VLOOKUP($A192,'PM10 Results'!$A$1617:$F$3110,6,FALSE)="","",VLOOKUP($A192,'PM10 Results'!$A$1617:$F$3110,6,FALSE))</f>
        <v/>
      </c>
    </row>
    <row r="193" spans="1:4" hidden="1" x14ac:dyDescent="0.3">
      <c r="A193" s="37">
        <f t="shared" si="2"/>
        <v>45817</v>
      </c>
      <c r="B193" s="29" t="str">
        <f>IF(VLOOKUP($A193,'PM10 Results'!$A$1617:$F$3110,2,FALSE)="","",VLOOKUP($A193,'PM10 Results'!$A$1617:$F$3110,2,FALSE))</f>
        <v/>
      </c>
      <c r="C193" s="29" t="str">
        <f>IF(VLOOKUP($A193,'PM10 Results'!$A$1617:$F$3110,4,FALSE)="","",VLOOKUP($A193,'PM10 Results'!$A$1617:$F$3110,4,FALSE))</f>
        <v/>
      </c>
      <c r="D193" s="29" t="str">
        <f>IF(VLOOKUP($A193,'PM10 Results'!$A$1617:$F$3110,6,FALSE)="","",VLOOKUP($A193,'PM10 Results'!$A$1617:$F$3110,6,FALSE))</f>
        <v/>
      </c>
    </row>
    <row r="194" spans="1:4" hidden="1" x14ac:dyDescent="0.3">
      <c r="A194" s="37">
        <f t="shared" si="2"/>
        <v>45818</v>
      </c>
      <c r="B194" s="29" t="str">
        <f>IF(VLOOKUP($A194,'PM10 Results'!$A$1617:$F$3110,2,FALSE)="","",VLOOKUP($A194,'PM10 Results'!$A$1617:$F$3110,2,FALSE))</f>
        <v/>
      </c>
      <c r="C194" s="29" t="str">
        <f>IF(VLOOKUP($A194,'PM10 Results'!$A$1617:$F$3110,4,FALSE)="","",VLOOKUP($A194,'PM10 Results'!$A$1617:$F$3110,4,FALSE))</f>
        <v/>
      </c>
      <c r="D194" s="29" t="str">
        <f>IF(VLOOKUP($A194,'PM10 Results'!$A$1617:$F$3110,6,FALSE)="","",VLOOKUP($A194,'PM10 Results'!$A$1617:$F$3110,6,FALSE))</f>
        <v/>
      </c>
    </row>
    <row r="195" spans="1:4" hidden="1" x14ac:dyDescent="0.3">
      <c r="A195" s="37">
        <f t="shared" si="2"/>
        <v>45819</v>
      </c>
      <c r="B195" s="29" t="str">
        <f>IF(VLOOKUP($A195,'PM10 Results'!$A$1617:$F$3110,2,FALSE)="","",VLOOKUP($A195,'PM10 Results'!$A$1617:$F$3110,2,FALSE))</f>
        <v/>
      </c>
      <c r="C195" s="29" t="str">
        <f>IF(VLOOKUP($A195,'PM10 Results'!$A$1617:$F$3110,4,FALSE)="","",VLOOKUP($A195,'PM10 Results'!$A$1617:$F$3110,4,FALSE))</f>
        <v/>
      </c>
      <c r="D195" s="29" t="str">
        <f>IF(VLOOKUP($A195,'PM10 Results'!$A$1617:$F$3110,6,FALSE)="","",VLOOKUP($A195,'PM10 Results'!$A$1617:$F$3110,6,FALSE))</f>
        <v/>
      </c>
    </row>
    <row r="196" spans="1:4" hidden="1" x14ac:dyDescent="0.3">
      <c r="A196" s="37">
        <f t="shared" si="2"/>
        <v>45820</v>
      </c>
      <c r="B196" s="29" t="str">
        <f>IF(VLOOKUP($A196,'PM10 Results'!$A$1617:$F$3110,2,FALSE)="","",VLOOKUP($A196,'PM10 Results'!$A$1617:$F$3110,2,FALSE))</f>
        <v/>
      </c>
      <c r="C196" s="29" t="str">
        <f>IF(VLOOKUP($A196,'PM10 Results'!$A$1617:$F$3110,4,FALSE)="","",VLOOKUP($A196,'PM10 Results'!$A$1617:$F$3110,4,FALSE))</f>
        <v/>
      </c>
      <c r="D196" s="29" t="str">
        <f>IF(VLOOKUP($A196,'PM10 Results'!$A$1617:$F$3110,6,FALSE)="","",VLOOKUP($A196,'PM10 Results'!$A$1617:$F$3110,6,FALSE))</f>
        <v/>
      </c>
    </row>
    <row r="197" spans="1:4" hidden="1" x14ac:dyDescent="0.3">
      <c r="A197" s="37">
        <f t="shared" ref="A197:A260" si="3">A196+1</f>
        <v>45821</v>
      </c>
      <c r="B197" s="29" t="str">
        <f>IF(VLOOKUP($A197,'PM10 Results'!$A$1617:$F$3110,2,FALSE)="","",VLOOKUP($A197,'PM10 Results'!$A$1617:$F$3110,2,FALSE))</f>
        <v/>
      </c>
      <c r="C197" s="29" t="str">
        <f>IF(VLOOKUP($A197,'PM10 Results'!$A$1617:$F$3110,4,FALSE)="","",VLOOKUP($A197,'PM10 Results'!$A$1617:$F$3110,4,FALSE))</f>
        <v/>
      </c>
      <c r="D197" s="29" t="str">
        <f>IF(VLOOKUP($A197,'PM10 Results'!$A$1617:$F$3110,6,FALSE)="","",VLOOKUP($A197,'PM10 Results'!$A$1617:$F$3110,6,FALSE))</f>
        <v/>
      </c>
    </row>
    <row r="198" spans="1:4" hidden="1" x14ac:dyDescent="0.3">
      <c r="A198" s="37">
        <f t="shared" si="3"/>
        <v>45822</v>
      </c>
      <c r="B198" s="29" t="str">
        <f>IF(VLOOKUP($A198,'PM10 Results'!$A$1617:$F$3110,2,FALSE)="","",VLOOKUP($A198,'PM10 Results'!$A$1617:$F$3110,2,FALSE))</f>
        <v/>
      </c>
      <c r="C198" s="29" t="str">
        <f>IF(VLOOKUP($A198,'PM10 Results'!$A$1617:$F$3110,4,FALSE)="","",VLOOKUP($A198,'PM10 Results'!$A$1617:$F$3110,4,FALSE))</f>
        <v/>
      </c>
      <c r="D198" s="29" t="str">
        <f>IF(VLOOKUP($A198,'PM10 Results'!$A$1617:$F$3110,6,FALSE)="","",VLOOKUP($A198,'PM10 Results'!$A$1617:$F$3110,6,FALSE))</f>
        <v/>
      </c>
    </row>
    <row r="199" spans="1:4" hidden="1" x14ac:dyDescent="0.3">
      <c r="A199" s="37">
        <f t="shared" si="3"/>
        <v>45823</v>
      </c>
      <c r="B199" s="29" t="str">
        <f>IF(VLOOKUP($A199,'PM10 Results'!$A$1617:$F$3110,2,FALSE)="","",VLOOKUP($A199,'PM10 Results'!$A$1617:$F$3110,2,FALSE))</f>
        <v/>
      </c>
      <c r="C199" s="29" t="str">
        <f>IF(VLOOKUP($A199,'PM10 Results'!$A$1617:$F$3110,4,FALSE)="","",VLOOKUP($A199,'PM10 Results'!$A$1617:$F$3110,4,FALSE))</f>
        <v/>
      </c>
      <c r="D199" s="29" t="str">
        <f>IF(VLOOKUP($A199,'PM10 Results'!$A$1617:$F$3110,6,FALSE)="","",VLOOKUP($A199,'PM10 Results'!$A$1617:$F$3110,6,FALSE))</f>
        <v/>
      </c>
    </row>
    <row r="200" spans="1:4" hidden="1" x14ac:dyDescent="0.3">
      <c r="A200" s="37">
        <f t="shared" si="3"/>
        <v>45824</v>
      </c>
      <c r="B200" s="29" t="str">
        <f>IF(VLOOKUP($A200,'PM10 Results'!$A$1617:$F$3110,2,FALSE)="","",VLOOKUP($A200,'PM10 Results'!$A$1617:$F$3110,2,FALSE))</f>
        <v/>
      </c>
      <c r="C200" s="29" t="str">
        <f>IF(VLOOKUP($A200,'PM10 Results'!$A$1617:$F$3110,4,FALSE)="","",VLOOKUP($A200,'PM10 Results'!$A$1617:$F$3110,4,FALSE))</f>
        <v/>
      </c>
      <c r="D200" s="29" t="str">
        <f>IF(VLOOKUP($A200,'PM10 Results'!$A$1617:$F$3110,6,FALSE)="","",VLOOKUP($A200,'PM10 Results'!$A$1617:$F$3110,6,FALSE))</f>
        <v/>
      </c>
    </row>
    <row r="201" spans="1:4" hidden="1" x14ac:dyDescent="0.3">
      <c r="A201" s="37">
        <f t="shared" si="3"/>
        <v>45825</v>
      </c>
      <c r="B201" s="29" t="str">
        <f>IF(VLOOKUP($A201,'PM10 Results'!$A$1617:$F$3110,2,FALSE)="","",VLOOKUP($A201,'PM10 Results'!$A$1617:$F$3110,2,FALSE))</f>
        <v/>
      </c>
      <c r="C201" s="29" t="str">
        <f>IF(VLOOKUP($A201,'PM10 Results'!$A$1617:$F$3110,4,FALSE)="","",VLOOKUP($A201,'PM10 Results'!$A$1617:$F$3110,4,FALSE))</f>
        <v/>
      </c>
      <c r="D201" s="29" t="str">
        <f>IF(VLOOKUP($A201,'PM10 Results'!$A$1617:$F$3110,6,FALSE)="","",VLOOKUP($A201,'PM10 Results'!$A$1617:$F$3110,6,FALSE))</f>
        <v/>
      </c>
    </row>
    <row r="202" spans="1:4" hidden="1" x14ac:dyDescent="0.3">
      <c r="A202" s="37">
        <f t="shared" si="3"/>
        <v>45826</v>
      </c>
      <c r="B202" s="29" t="str">
        <f>IF(VLOOKUP($A202,'PM10 Results'!$A$1617:$F$3110,2,FALSE)="","",VLOOKUP($A202,'PM10 Results'!$A$1617:$F$3110,2,FALSE))</f>
        <v/>
      </c>
      <c r="C202" s="29" t="str">
        <f>IF(VLOOKUP($A202,'PM10 Results'!$A$1617:$F$3110,4,FALSE)="","",VLOOKUP($A202,'PM10 Results'!$A$1617:$F$3110,4,FALSE))</f>
        <v/>
      </c>
      <c r="D202" s="29" t="str">
        <f>IF(VLOOKUP($A202,'PM10 Results'!$A$1617:$F$3110,6,FALSE)="","",VLOOKUP($A202,'PM10 Results'!$A$1617:$F$3110,6,FALSE))</f>
        <v/>
      </c>
    </row>
    <row r="203" spans="1:4" hidden="1" x14ac:dyDescent="0.3">
      <c r="A203" s="37">
        <f t="shared" si="3"/>
        <v>45827</v>
      </c>
      <c r="B203" s="29" t="str">
        <f>IF(VLOOKUP($A203,'PM10 Results'!$A$1617:$F$3110,2,FALSE)="","",VLOOKUP($A203,'PM10 Results'!$A$1617:$F$3110,2,FALSE))</f>
        <v/>
      </c>
      <c r="C203" s="29" t="str">
        <f>IF(VLOOKUP($A203,'PM10 Results'!$A$1617:$F$3110,4,FALSE)="","",VLOOKUP($A203,'PM10 Results'!$A$1617:$F$3110,4,FALSE))</f>
        <v/>
      </c>
      <c r="D203" s="29" t="str">
        <f>IF(VLOOKUP($A203,'PM10 Results'!$A$1617:$F$3110,6,FALSE)="","",VLOOKUP($A203,'PM10 Results'!$A$1617:$F$3110,6,FALSE))</f>
        <v/>
      </c>
    </row>
    <row r="204" spans="1:4" hidden="1" x14ac:dyDescent="0.3">
      <c r="A204" s="37">
        <f t="shared" si="3"/>
        <v>45828</v>
      </c>
      <c r="B204" s="29" t="str">
        <f>IF(VLOOKUP($A204,'PM10 Results'!$A$1617:$F$3110,2,FALSE)="","",VLOOKUP($A204,'PM10 Results'!$A$1617:$F$3110,2,FALSE))</f>
        <v/>
      </c>
      <c r="C204" s="29" t="str">
        <f>IF(VLOOKUP($A204,'PM10 Results'!$A$1617:$F$3110,4,FALSE)="","",VLOOKUP($A204,'PM10 Results'!$A$1617:$F$3110,4,FALSE))</f>
        <v/>
      </c>
      <c r="D204" s="29" t="str">
        <f>IF(VLOOKUP($A204,'PM10 Results'!$A$1617:$F$3110,6,FALSE)="","",VLOOKUP($A204,'PM10 Results'!$A$1617:$F$3110,6,FALSE))</f>
        <v/>
      </c>
    </row>
    <row r="205" spans="1:4" hidden="1" x14ac:dyDescent="0.3">
      <c r="A205" s="37">
        <f t="shared" si="3"/>
        <v>45829</v>
      </c>
      <c r="B205" s="29" t="str">
        <f>IF(VLOOKUP($A205,'PM10 Results'!$A$1617:$F$3110,2,FALSE)="","",VLOOKUP($A205,'PM10 Results'!$A$1617:$F$3110,2,FALSE))</f>
        <v/>
      </c>
      <c r="C205" s="29" t="str">
        <f>IF(VLOOKUP($A205,'PM10 Results'!$A$1617:$F$3110,4,FALSE)="","",VLOOKUP($A205,'PM10 Results'!$A$1617:$F$3110,4,FALSE))</f>
        <v/>
      </c>
      <c r="D205" s="29" t="str">
        <f>IF(VLOOKUP($A205,'PM10 Results'!$A$1617:$F$3110,6,FALSE)="","",VLOOKUP($A205,'PM10 Results'!$A$1617:$F$3110,6,FALSE))</f>
        <v/>
      </c>
    </row>
    <row r="206" spans="1:4" hidden="1" x14ac:dyDescent="0.3">
      <c r="A206" s="37">
        <f t="shared" si="3"/>
        <v>45830</v>
      </c>
      <c r="B206" s="29" t="str">
        <f>IF(VLOOKUP($A206,'PM10 Results'!$A$1617:$F$3110,2,FALSE)="","",VLOOKUP($A206,'PM10 Results'!$A$1617:$F$3110,2,FALSE))</f>
        <v/>
      </c>
      <c r="C206" s="29" t="str">
        <f>IF(VLOOKUP($A206,'PM10 Results'!$A$1617:$F$3110,4,FALSE)="","",VLOOKUP($A206,'PM10 Results'!$A$1617:$F$3110,4,FALSE))</f>
        <v/>
      </c>
      <c r="D206" s="29" t="str">
        <f>IF(VLOOKUP($A206,'PM10 Results'!$A$1617:$F$3110,6,FALSE)="","",VLOOKUP($A206,'PM10 Results'!$A$1617:$F$3110,6,FALSE))</f>
        <v/>
      </c>
    </row>
    <row r="207" spans="1:4" hidden="1" x14ac:dyDescent="0.3">
      <c r="A207" s="37">
        <f t="shared" si="3"/>
        <v>45831</v>
      </c>
      <c r="B207" s="29" t="str">
        <f>IF(VLOOKUP($A207,'PM10 Results'!$A$1617:$F$3110,2,FALSE)="","",VLOOKUP($A207,'PM10 Results'!$A$1617:$F$3110,2,FALSE))</f>
        <v/>
      </c>
      <c r="C207" s="29" t="str">
        <f>IF(VLOOKUP($A207,'PM10 Results'!$A$1617:$F$3110,4,FALSE)="","",VLOOKUP($A207,'PM10 Results'!$A$1617:$F$3110,4,FALSE))</f>
        <v/>
      </c>
      <c r="D207" s="29" t="str">
        <f>IF(VLOOKUP($A207,'PM10 Results'!$A$1617:$F$3110,6,FALSE)="","",VLOOKUP($A207,'PM10 Results'!$A$1617:$F$3110,6,FALSE))</f>
        <v/>
      </c>
    </row>
    <row r="208" spans="1:4" hidden="1" x14ac:dyDescent="0.3">
      <c r="A208" s="37">
        <f t="shared" si="3"/>
        <v>45832</v>
      </c>
      <c r="B208" s="29" t="str">
        <f>IF(VLOOKUP($A208,'PM10 Results'!$A$1617:$F$3110,2,FALSE)="","",VLOOKUP($A208,'PM10 Results'!$A$1617:$F$3110,2,FALSE))</f>
        <v/>
      </c>
      <c r="C208" s="29" t="str">
        <f>IF(VLOOKUP($A208,'PM10 Results'!$A$1617:$F$3110,4,FALSE)="","",VLOOKUP($A208,'PM10 Results'!$A$1617:$F$3110,4,FALSE))</f>
        <v/>
      </c>
      <c r="D208" s="29" t="str">
        <f>IF(VLOOKUP($A208,'PM10 Results'!$A$1617:$F$3110,6,FALSE)="","",VLOOKUP($A208,'PM10 Results'!$A$1617:$F$3110,6,FALSE))</f>
        <v/>
      </c>
    </row>
    <row r="209" spans="1:4" hidden="1" x14ac:dyDescent="0.3">
      <c r="A209" s="37">
        <f t="shared" si="3"/>
        <v>45833</v>
      </c>
      <c r="B209" s="29" t="str">
        <f>IF(VLOOKUP($A209,'PM10 Results'!$A$1617:$F$3110,2,FALSE)="","",VLOOKUP($A209,'PM10 Results'!$A$1617:$F$3110,2,FALSE))</f>
        <v/>
      </c>
      <c r="C209" s="29" t="str">
        <f>IF(VLOOKUP($A209,'PM10 Results'!$A$1617:$F$3110,4,FALSE)="","",VLOOKUP($A209,'PM10 Results'!$A$1617:$F$3110,4,FALSE))</f>
        <v/>
      </c>
      <c r="D209" s="29" t="str">
        <f>IF(VLOOKUP($A209,'PM10 Results'!$A$1617:$F$3110,6,FALSE)="","",VLOOKUP($A209,'PM10 Results'!$A$1617:$F$3110,6,FALSE))</f>
        <v/>
      </c>
    </row>
    <row r="210" spans="1:4" hidden="1" x14ac:dyDescent="0.3">
      <c r="A210" s="37">
        <f t="shared" si="3"/>
        <v>45834</v>
      </c>
      <c r="B210" s="29" t="str">
        <f>IF(VLOOKUP($A210,'PM10 Results'!$A$1617:$F$3110,2,FALSE)="","",VLOOKUP($A210,'PM10 Results'!$A$1617:$F$3110,2,FALSE))</f>
        <v/>
      </c>
      <c r="C210" s="29" t="str">
        <f>IF(VLOOKUP($A210,'PM10 Results'!$A$1617:$F$3110,4,FALSE)="","",VLOOKUP($A210,'PM10 Results'!$A$1617:$F$3110,4,FALSE))</f>
        <v/>
      </c>
      <c r="D210" s="29" t="str">
        <f>IF(VLOOKUP($A210,'PM10 Results'!$A$1617:$F$3110,6,FALSE)="","",VLOOKUP($A210,'PM10 Results'!$A$1617:$F$3110,6,FALSE))</f>
        <v/>
      </c>
    </row>
    <row r="211" spans="1:4" hidden="1" x14ac:dyDescent="0.3">
      <c r="A211" s="37">
        <f t="shared" si="3"/>
        <v>45835</v>
      </c>
      <c r="B211" s="29" t="str">
        <f>IF(VLOOKUP($A211,'PM10 Results'!$A$1617:$F$3110,2,FALSE)="","",VLOOKUP($A211,'PM10 Results'!$A$1617:$F$3110,2,FALSE))</f>
        <v/>
      </c>
      <c r="C211" s="29" t="str">
        <f>IF(VLOOKUP($A211,'PM10 Results'!$A$1617:$F$3110,4,FALSE)="","",VLOOKUP($A211,'PM10 Results'!$A$1617:$F$3110,4,FALSE))</f>
        <v/>
      </c>
      <c r="D211" s="29" t="str">
        <f>IF(VLOOKUP($A211,'PM10 Results'!$A$1617:$F$3110,6,FALSE)="","",VLOOKUP($A211,'PM10 Results'!$A$1617:$F$3110,6,FALSE))</f>
        <v/>
      </c>
    </row>
    <row r="212" spans="1:4" hidden="1" x14ac:dyDescent="0.3">
      <c r="A212" s="37">
        <f t="shared" si="3"/>
        <v>45836</v>
      </c>
      <c r="B212" s="29" t="str">
        <f>IF(VLOOKUP($A212,'PM10 Results'!$A$1617:$F$3110,2,FALSE)="","",VLOOKUP($A212,'PM10 Results'!$A$1617:$F$3110,2,FALSE))</f>
        <v/>
      </c>
      <c r="C212" s="29" t="str">
        <f>IF(VLOOKUP($A212,'PM10 Results'!$A$1617:$F$3110,4,FALSE)="","",VLOOKUP($A212,'PM10 Results'!$A$1617:$F$3110,4,FALSE))</f>
        <v/>
      </c>
      <c r="D212" s="29" t="str">
        <f>IF(VLOOKUP($A212,'PM10 Results'!$A$1617:$F$3110,6,FALSE)="","",VLOOKUP($A212,'PM10 Results'!$A$1617:$F$3110,6,FALSE))</f>
        <v/>
      </c>
    </row>
    <row r="213" spans="1:4" hidden="1" x14ac:dyDescent="0.3">
      <c r="A213" s="37">
        <f t="shared" si="3"/>
        <v>45837</v>
      </c>
      <c r="B213" s="29" t="str">
        <f>IF(VLOOKUP($A213,'PM10 Results'!$A$1617:$F$3110,2,FALSE)="","",VLOOKUP($A213,'PM10 Results'!$A$1617:$F$3110,2,FALSE))</f>
        <v/>
      </c>
      <c r="C213" s="29" t="str">
        <f>IF(VLOOKUP($A213,'PM10 Results'!$A$1617:$F$3110,4,FALSE)="","",VLOOKUP($A213,'PM10 Results'!$A$1617:$F$3110,4,FALSE))</f>
        <v/>
      </c>
      <c r="D213" s="29" t="str">
        <f>IF(VLOOKUP($A213,'PM10 Results'!$A$1617:$F$3110,6,FALSE)="","",VLOOKUP($A213,'PM10 Results'!$A$1617:$F$3110,6,FALSE))</f>
        <v/>
      </c>
    </row>
    <row r="214" spans="1:4" hidden="1" x14ac:dyDescent="0.3">
      <c r="A214" s="37">
        <f t="shared" si="3"/>
        <v>45838</v>
      </c>
      <c r="B214" s="29" t="str">
        <f>IF(VLOOKUP($A214,'PM10 Results'!$A$1617:$F$3110,2,FALSE)="","",VLOOKUP($A214,'PM10 Results'!$A$1617:$F$3110,2,FALSE))</f>
        <v/>
      </c>
      <c r="C214" s="29" t="str">
        <f>IF(VLOOKUP($A214,'PM10 Results'!$A$1617:$F$3110,4,FALSE)="","",VLOOKUP($A214,'PM10 Results'!$A$1617:$F$3110,4,FALSE))</f>
        <v/>
      </c>
      <c r="D214" s="29" t="str">
        <f>IF(VLOOKUP($A214,'PM10 Results'!$A$1617:$F$3110,6,FALSE)="","",VLOOKUP($A214,'PM10 Results'!$A$1617:$F$3110,6,FALSE))</f>
        <v/>
      </c>
    </row>
    <row r="215" spans="1:4" hidden="1" x14ac:dyDescent="0.3">
      <c r="A215" s="37">
        <f t="shared" si="3"/>
        <v>45839</v>
      </c>
      <c r="B215" s="29" t="str">
        <f>IF(VLOOKUP($A215,'PM10 Results'!$A$1617:$F$3110,2,FALSE)="","",VLOOKUP($A215,'PM10 Results'!$A$1617:$F$3110,2,FALSE))</f>
        <v/>
      </c>
      <c r="C215" s="29" t="str">
        <f>IF(VLOOKUP($A215,'PM10 Results'!$A$1617:$F$3110,4,FALSE)="","",VLOOKUP($A215,'PM10 Results'!$A$1617:$F$3110,4,FALSE))</f>
        <v/>
      </c>
      <c r="D215" s="29" t="str">
        <f>IF(VLOOKUP($A215,'PM10 Results'!$A$1617:$F$3110,6,FALSE)="","",VLOOKUP($A215,'PM10 Results'!$A$1617:$F$3110,6,FALSE))</f>
        <v/>
      </c>
    </row>
    <row r="216" spans="1:4" hidden="1" x14ac:dyDescent="0.3">
      <c r="A216" s="37">
        <f t="shared" si="3"/>
        <v>45840</v>
      </c>
      <c r="B216" s="29" t="str">
        <f>IF(VLOOKUP($A216,'PM10 Results'!$A$1617:$F$3110,2,FALSE)="","",VLOOKUP($A216,'PM10 Results'!$A$1617:$F$3110,2,FALSE))</f>
        <v/>
      </c>
      <c r="C216" s="29" t="str">
        <f>IF(VLOOKUP($A216,'PM10 Results'!$A$1617:$F$3110,4,FALSE)="","",VLOOKUP($A216,'PM10 Results'!$A$1617:$F$3110,4,FALSE))</f>
        <v/>
      </c>
      <c r="D216" s="29" t="str">
        <f>IF(VLOOKUP($A216,'PM10 Results'!$A$1617:$F$3110,6,FALSE)="","",VLOOKUP($A216,'PM10 Results'!$A$1617:$F$3110,6,FALSE))</f>
        <v/>
      </c>
    </row>
    <row r="217" spans="1:4" hidden="1" x14ac:dyDescent="0.3">
      <c r="A217" s="37">
        <f t="shared" si="3"/>
        <v>45841</v>
      </c>
      <c r="B217" s="29" t="str">
        <f>IF(VLOOKUP($A217,'PM10 Results'!$A$1617:$F$3110,2,FALSE)="","",VLOOKUP($A217,'PM10 Results'!$A$1617:$F$3110,2,FALSE))</f>
        <v/>
      </c>
      <c r="C217" s="29" t="str">
        <f>IF(VLOOKUP($A217,'PM10 Results'!$A$1617:$F$3110,4,FALSE)="","",VLOOKUP($A217,'PM10 Results'!$A$1617:$F$3110,4,FALSE))</f>
        <v/>
      </c>
      <c r="D217" s="29" t="str">
        <f>IF(VLOOKUP($A217,'PM10 Results'!$A$1617:$F$3110,6,FALSE)="","",VLOOKUP($A217,'PM10 Results'!$A$1617:$F$3110,6,FALSE))</f>
        <v/>
      </c>
    </row>
    <row r="218" spans="1:4" hidden="1" x14ac:dyDescent="0.3">
      <c r="A218" s="37">
        <f t="shared" si="3"/>
        <v>45842</v>
      </c>
      <c r="B218" s="29" t="str">
        <f>IF(VLOOKUP($A218,'PM10 Results'!$A$1617:$F$3110,2,FALSE)="","",VLOOKUP($A218,'PM10 Results'!$A$1617:$F$3110,2,FALSE))</f>
        <v/>
      </c>
      <c r="C218" s="29" t="str">
        <f>IF(VLOOKUP($A218,'PM10 Results'!$A$1617:$F$3110,4,FALSE)="","",VLOOKUP($A218,'PM10 Results'!$A$1617:$F$3110,4,FALSE))</f>
        <v/>
      </c>
      <c r="D218" s="29" t="str">
        <f>IF(VLOOKUP($A218,'PM10 Results'!$A$1617:$F$3110,6,FALSE)="","",VLOOKUP($A218,'PM10 Results'!$A$1617:$F$3110,6,FALSE))</f>
        <v/>
      </c>
    </row>
    <row r="219" spans="1:4" hidden="1" x14ac:dyDescent="0.3">
      <c r="A219" s="37">
        <f t="shared" si="3"/>
        <v>45843</v>
      </c>
      <c r="B219" s="29" t="str">
        <f>IF(VLOOKUP($A219,'PM10 Results'!$A$1617:$F$3110,2,FALSE)="","",VLOOKUP($A219,'PM10 Results'!$A$1617:$F$3110,2,FALSE))</f>
        <v/>
      </c>
      <c r="C219" s="29" t="str">
        <f>IF(VLOOKUP($A219,'PM10 Results'!$A$1617:$F$3110,4,FALSE)="","",VLOOKUP($A219,'PM10 Results'!$A$1617:$F$3110,4,FALSE))</f>
        <v/>
      </c>
      <c r="D219" s="29" t="str">
        <f>IF(VLOOKUP($A219,'PM10 Results'!$A$1617:$F$3110,6,FALSE)="","",VLOOKUP($A219,'PM10 Results'!$A$1617:$F$3110,6,FALSE))</f>
        <v/>
      </c>
    </row>
    <row r="220" spans="1:4" hidden="1" x14ac:dyDescent="0.3">
      <c r="A220" s="37">
        <f t="shared" si="3"/>
        <v>45844</v>
      </c>
      <c r="B220" s="29" t="str">
        <f>IF(VLOOKUP($A220,'PM10 Results'!$A$1617:$F$3110,2,FALSE)="","",VLOOKUP($A220,'PM10 Results'!$A$1617:$F$3110,2,FALSE))</f>
        <v/>
      </c>
      <c r="C220" s="29" t="str">
        <f>IF(VLOOKUP($A220,'PM10 Results'!$A$1617:$F$3110,4,FALSE)="","",VLOOKUP($A220,'PM10 Results'!$A$1617:$F$3110,4,FALSE))</f>
        <v/>
      </c>
      <c r="D220" s="29" t="str">
        <f>IF(VLOOKUP($A220,'PM10 Results'!$A$1617:$F$3110,6,FALSE)="","",VLOOKUP($A220,'PM10 Results'!$A$1617:$F$3110,6,FALSE))</f>
        <v/>
      </c>
    </row>
    <row r="221" spans="1:4" hidden="1" x14ac:dyDescent="0.3">
      <c r="A221" s="37">
        <f t="shared" si="3"/>
        <v>45845</v>
      </c>
      <c r="B221" s="29" t="str">
        <f>IF(VLOOKUP($A221,'PM10 Results'!$A$1617:$F$3110,2,FALSE)="","",VLOOKUP($A221,'PM10 Results'!$A$1617:$F$3110,2,FALSE))</f>
        <v/>
      </c>
      <c r="C221" s="29" t="str">
        <f>IF(VLOOKUP($A221,'PM10 Results'!$A$1617:$F$3110,4,FALSE)="","",VLOOKUP($A221,'PM10 Results'!$A$1617:$F$3110,4,FALSE))</f>
        <v/>
      </c>
      <c r="D221" s="29" t="str">
        <f>IF(VLOOKUP($A221,'PM10 Results'!$A$1617:$F$3110,6,FALSE)="","",VLOOKUP($A221,'PM10 Results'!$A$1617:$F$3110,6,FALSE))</f>
        <v/>
      </c>
    </row>
    <row r="222" spans="1:4" hidden="1" x14ac:dyDescent="0.3">
      <c r="A222" s="37">
        <f t="shared" si="3"/>
        <v>45846</v>
      </c>
      <c r="B222" s="29" t="str">
        <f>IF(VLOOKUP($A222,'PM10 Results'!$A$1617:$F$3110,2,FALSE)="","",VLOOKUP($A222,'PM10 Results'!$A$1617:$F$3110,2,FALSE))</f>
        <v/>
      </c>
      <c r="C222" s="29" t="str">
        <f>IF(VLOOKUP($A222,'PM10 Results'!$A$1617:$F$3110,4,FALSE)="","",VLOOKUP($A222,'PM10 Results'!$A$1617:$F$3110,4,FALSE))</f>
        <v/>
      </c>
      <c r="D222" s="29" t="str">
        <f>IF(VLOOKUP($A222,'PM10 Results'!$A$1617:$F$3110,6,FALSE)="","",VLOOKUP($A222,'PM10 Results'!$A$1617:$F$3110,6,FALSE))</f>
        <v/>
      </c>
    </row>
    <row r="223" spans="1:4" hidden="1" x14ac:dyDescent="0.3">
      <c r="A223" s="37">
        <f t="shared" si="3"/>
        <v>45847</v>
      </c>
      <c r="B223" s="29" t="str">
        <f>IF(VLOOKUP($A223,'PM10 Results'!$A$1617:$F$3110,2,FALSE)="","",VLOOKUP($A223,'PM10 Results'!$A$1617:$F$3110,2,FALSE))</f>
        <v/>
      </c>
      <c r="C223" s="29" t="str">
        <f>IF(VLOOKUP($A223,'PM10 Results'!$A$1617:$F$3110,4,FALSE)="","",VLOOKUP($A223,'PM10 Results'!$A$1617:$F$3110,4,FALSE))</f>
        <v/>
      </c>
      <c r="D223" s="29" t="str">
        <f>IF(VLOOKUP($A223,'PM10 Results'!$A$1617:$F$3110,6,FALSE)="","",VLOOKUP($A223,'PM10 Results'!$A$1617:$F$3110,6,FALSE))</f>
        <v/>
      </c>
    </row>
    <row r="224" spans="1:4" hidden="1" x14ac:dyDescent="0.3">
      <c r="A224" s="37">
        <f t="shared" si="3"/>
        <v>45848</v>
      </c>
      <c r="B224" s="29" t="str">
        <f>IF(VLOOKUP($A224,'PM10 Results'!$A$1617:$F$3110,2,FALSE)="","",VLOOKUP($A224,'PM10 Results'!$A$1617:$F$3110,2,FALSE))</f>
        <v/>
      </c>
      <c r="C224" s="29" t="str">
        <f>IF(VLOOKUP($A224,'PM10 Results'!$A$1617:$F$3110,4,FALSE)="","",VLOOKUP($A224,'PM10 Results'!$A$1617:$F$3110,4,FALSE))</f>
        <v/>
      </c>
      <c r="D224" s="29" t="str">
        <f>IF(VLOOKUP($A224,'PM10 Results'!$A$1617:$F$3110,6,FALSE)="","",VLOOKUP($A224,'PM10 Results'!$A$1617:$F$3110,6,FALSE))</f>
        <v/>
      </c>
    </row>
    <row r="225" spans="1:4" hidden="1" x14ac:dyDescent="0.3">
      <c r="A225" s="37">
        <f t="shared" si="3"/>
        <v>45849</v>
      </c>
      <c r="B225" s="29" t="str">
        <f>IF(VLOOKUP($A225,'PM10 Results'!$A$1617:$F$3110,2,FALSE)="","",VLOOKUP($A225,'PM10 Results'!$A$1617:$F$3110,2,FALSE))</f>
        <v/>
      </c>
      <c r="C225" s="29" t="str">
        <f>IF(VLOOKUP($A225,'PM10 Results'!$A$1617:$F$3110,4,FALSE)="","",VLOOKUP($A225,'PM10 Results'!$A$1617:$F$3110,4,FALSE))</f>
        <v/>
      </c>
      <c r="D225" s="29" t="str">
        <f>IF(VLOOKUP($A225,'PM10 Results'!$A$1617:$F$3110,6,FALSE)="","",VLOOKUP($A225,'PM10 Results'!$A$1617:$F$3110,6,FALSE))</f>
        <v/>
      </c>
    </row>
    <row r="226" spans="1:4" hidden="1" x14ac:dyDescent="0.3">
      <c r="A226" s="37">
        <f t="shared" si="3"/>
        <v>45850</v>
      </c>
      <c r="B226" s="29" t="str">
        <f>IF(VLOOKUP($A226,'PM10 Results'!$A$1617:$F$3110,2,FALSE)="","",VLOOKUP($A226,'PM10 Results'!$A$1617:$F$3110,2,FALSE))</f>
        <v/>
      </c>
      <c r="C226" s="29" t="str">
        <f>IF(VLOOKUP($A226,'PM10 Results'!$A$1617:$F$3110,4,FALSE)="","",VLOOKUP($A226,'PM10 Results'!$A$1617:$F$3110,4,FALSE))</f>
        <v/>
      </c>
      <c r="D226" s="29" t="str">
        <f>IF(VLOOKUP($A226,'PM10 Results'!$A$1617:$F$3110,6,FALSE)="","",VLOOKUP($A226,'PM10 Results'!$A$1617:$F$3110,6,FALSE))</f>
        <v/>
      </c>
    </row>
    <row r="227" spans="1:4" hidden="1" x14ac:dyDescent="0.3">
      <c r="A227" s="37">
        <f t="shared" si="3"/>
        <v>45851</v>
      </c>
      <c r="B227" s="29" t="str">
        <f>IF(VLOOKUP($A227,'PM10 Results'!$A$1617:$F$3110,2,FALSE)="","",VLOOKUP($A227,'PM10 Results'!$A$1617:$F$3110,2,FALSE))</f>
        <v/>
      </c>
      <c r="C227" s="29" t="str">
        <f>IF(VLOOKUP($A227,'PM10 Results'!$A$1617:$F$3110,4,FALSE)="","",VLOOKUP($A227,'PM10 Results'!$A$1617:$F$3110,4,FALSE))</f>
        <v/>
      </c>
      <c r="D227" s="29" t="str">
        <f>IF(VLOOKUP($A227,'PM10 Results'!$A$1617:$F$3110,6,FALSE)="","",VLOOKUP($A227,'PM10 Results'!$A$1617:$F$3110,6,FALSE))</f>
        <v/>
      </c>
    </row>
    <row r="228" spans="1:4" hidden="1" x14ac:dyDescent="0.3">
      <c r="A228" s="37">
        <f t="shared" si="3"/>
        <v>45852</v>
      </c>
      <c r="B228" s="29" t="str">
        <f>IF(VLOOKUP($A228,'PM10 Results'!$A$1617:$F$3110,2,FALSE)="","",VLOOKUP($A228,'PM10 Results'!$A$1617:$F$3110,2,FALSE))</f>
        <v/>
      </c>
      <c r="C228" s="29" t="str">
        <f>IF(VLOOKUP($A228,'PM10 Results'!$A$1617:$F$3110,4,FALSE)="","",VLOOKUP($A228,'PM10 Results'!$A$1617:$F$3110,4,FALSE))</f>
        <v/>
      </c>
      <c r="D228" s="29" t="str">
        <f>IF(VLOOKUP($A228,'PM10 Results'!$A$1617:$F$3110,6,FALSE)="","",VLOOKUP($A228,'PM10 Results'!$A$1617:$F$3110,6,FALSE))</f>
        <v/>
      </c>
    </row>
    <row r="229" spans="1:4" hidden="1" x14ac:dyDescent="0.3">
      <c r="A229" s="37">
        <f t="shared" si="3"/>
        <v>45853</v>
      </c>
      <c r="B229" s="29" t="str">
        <f>IF(VLOOKUP($A229,'PM10 Results'!$A$1617:$F$3110,2,FALSE)="","",VLOOKUP($A229,'PM10 Results'!$A$1617:$F$3110,2,FALSE))</f>
        <v/>
      </c>
      <c r="C229" s="29" t="str">
        <f>IF(VLOOKUP($A229,'PM10 Results'!$A$1617:$F$3110,4,FALSE)="","",VLOOKUP($A229,'PM10 Results'!$A$1617:$F$3110,4,FALSE))</f>
        <v/>
      </c>
      <c r="D229" s="29" t="str">
        <f>IF(VLOOKUP($A229,'PM10 Results'!$A$1617:$F$3110,6,FALSE)="","",VLOOKUP($A229,'PM10 Results'!$A$1617:$F$3110,6,FALSE))</f>
        <v/>
      </c>
    </row>
    <row r="230" spans="1:4" hidden="1" x14ac:dyDescent="0.3">
      <c r="A230" s="37">
        <f t="shared" si="3"/>
        <v>45854</v>
      </c>
      <c r="B230" s="29" t="str">
        <f>IF(VLOOKUP($A230,'PM10 Results'!$A$1617:$F$3110,2,FALSE)="","",VLOOKUP($A230,'PM10 Results'!$A$1617:$F$3110,2,FALSE))</f>
        <v/>
      </c>
      <c r="C230" s="29" t="str">
        <f>IF(VLOOKUP($A230,'PM10 Results'!$A$1617:$F$3110,4,FALSE)="","",VLOOKUP($A230,'PM10 Results'!$A$1617:$F$3110,4,FALSE))</f>
        <v/>
      </c>
      <c r="D230" s="29" t="str">
        <f>IF(VLOOKUP($A230,'PM10 Results'!$A$1617:$F$3110,6,FALSE)="","",VLOOKUP($A230,'PM10 Results'!$A$1617:$F$3110,6,FALSE))</f>
        <v/>
      </c>
    </row>
    <row r="231" spans="1:4" hidden="1" x14ac:dyDescent="0.3">
      <c r="A231" s="37">
        <f t="shared" si="3"/>
        <v>45855</v>
      </c>
      <c r="B231" s="29" t="str">
        <f>IF(VLOOKUP($A231,'PM10 Results'!$A$1617:$F$3110,2,FALSE)="","",VLOOKUP($A231,'PM10 Results'!$A$1617:$F$3110,2,FALSE))</f>
        <v/>
      </c>
      <c r="C231" s="29" t="str">
        <f>IF(VLOOKUP($A231,'PM10 Results'!$A$1617:$F$3110,4,FALSE)="","",VLOOKUP($A231,'PM10 Results'!$A$1617:$F$3110,4,FALSE))</f>
        <v/>
      </c>
      <c r="D231" s="29" t="str">
        <f>IF(VLOOKUP($A231,'PM10 Results'!$A$1617:$F$3110,6,FALSE)="","",VLOOKUP($A231,'PM10 Results'!$A$1617:$F$3110,6,FALSE))</f>
        <v/>
      </c>
    </row>
    <row r="232" spans="1:4" hidden="1" x14ac:dyDescent="0.3">
      <c r="A232" s="37">
        <f t="shared" si="3"/>
        <v>45856</v>
      </c>
      <c r="B232" s="29" t="str">
        <f>IF(VLOOKUP($A232,'PM10 Results'!$A$1617:$F$3110,2,FALSE)="","",VLOOKUP($A232,'PM10 Results'!$A$1617:$F$3110,2,FALSE))</f>
        <v/>
      </c>
      <c r="C232" s="29" t="str">
        <f>IF(VLOOKUP($A232,'PM10 Results'!$A$1617:$F$3110,4,FALSE)="","",VLOOKUP($A232,'PM10 Results'!$A$1617:$F$3110,4,FALSE))</f>
        <v/>
      </c>
      <c r="D232" s="29" t="str">
        <f>IF(VLOOKUP($A232,'PM10 Results'!$A$1617:$F$3110,6,FALSE)="","",VLOOKUP($A232,'PM10 Results'!$A$1617:$F$3110,6,FALSE))</f>
        <v/>
      </c>
    </row>
    <row r="233" spans="1:4" hidden="1" x14ac:dyDescent="0.3">
      <c r="A233" s="37">
        <f t="shared" si="3"/>
        <v>45857</v>
      </c>
      <c r="B233" s="29" t="str">
        <f>IF(VLOOKUP($A233,'PM10 Results'!$A$1617:$F$3110,2,FALSE)="","",VLOOKUP($A233,'PM10 Results'!$A$1617:$F$3110,2,FALSE))</f>
        <v/>
      </c>
      <c r="C233" s="29" t="str">
        <f>IF(VLOOKUP($A233,'PM10 Results'!$A$1617:$F$3110,4,FALSE)="","",VLOOKUP($A233,'PM10 Results'!$A$1617:$F$3110,4,FALSE))</f>
        <v/>
      </c>
      <c r="D233" s="29" t="str">
        <f>IF(VLOOKUP($A233,'PM10 Results'!$A$1617:$F$3110,6,FALSE)="","",VLOOKUP($A233,'PM10 Results'!$A$1617:$F$3110,6,FALSE))</f>
        <v/>
      </c>
    </row>
    <row r="234" spans="1:4" hidden="1" x14ac:dyDescent="0.3">
      <c r="A234" s="37">
        <f t="shared" si="3"/>
        <v>45858</v>
      </c>
      <c r="B234" s="29" t="str">
        <f>IF(VLOOKUP($A234,'PM10 Results'!$A$1617:$F$3110,2,FALSE)="","",VLOOKUP($A234,'PM10 Results'!$A$1617:$F$3110,2,FALSE))</f>
        <v/>
      </c>
      <c r="C234" s="29" t="str">
        <f>IF(VLOOKUP($A234,'PM10 Results'!$A$1617:$F$3110,4,FALSE)="","",VLOOKUP($A234,'PM10 Results'!$A$1617:$F$3110,4,FALSE))</f>
        <v/>
      </c>
      <c r="D234" s="29" t="str">
        <f>IF(VLOOKUP($A234,'PM10 Results'!$A$1617:$F$3110,6,FALSE)="","",VLOOKUP($A234,'PM10 Results'!$A$1617:$F$3110,6,FALSE))</f>
        <v/>
      </c>
    </row>
    <row r="235" spans="1:4" hidden="1" x14ac:dyDescent="0.3">
      <c r="A235" s="37">
        <f t="shared" si="3"/>
        <v>45859</v>
      </c>
      <c r="B235" s="29" t="str">
        <f>IF(VLOOKUP($A235,'PM10 Results'!$A$1617:$F$3110,2,FALSE)="","",VLOOKUP($A235,'PM10 Results'!$A$1617:$F$3110,2,FALSE))</f>
        <v/>
      </c>
      <c r="C235" s="29" t="str">
        <f>IF(VLOOKUP($A235,'PM10 Results'!$A$1617:$F$3110,4,FALSE)="","",VLOOKUP($A235,'PM10 Results'!$A$1617:$F$3110,4,FALSE))</f>
        <v/>
      </c>
      <c r="D235" s="29" t="str">
        <f>IF(VLOOKUP($A235,'PM10 Results'!$A$1617:$F$3110,6,FALSE)="","",VLOOKUP($A235,'PM10 Results'!$A$1617:$F$3110,6,FALSE))</f>
        <v/>
      </c>
    </row>
    <row r="236" spans="1:4" hidden="1" x14ac:dyDescent="0.3">
      <c r="A236" s="37">
        <f t="shared" si="3"/>
        <v>45860</v>
      </c>
      <c r="B236" s="29" t="str">
        <f>IF(VLOOKUP($A236,'PM10 Results'!$A$1617:$F$3110,2,FALSE)="","",VLOOKUP($A236,'PM10 Results'!$A$1617:$F$3110,2,FALSE))</f>
        <v/>
      </c>
      <c r="C236" s="29" t="str">
        <f>IF(VLOOKUP($A236,'PM10 Results'!$A$1617:$F$3110,4,FALSE)="","",VLOOKUP($A236,'PM10 Results'!$A$1617:$F$3110,4,FALSE))</f>
        <v/>
      </c>
      <c r="D236" s="29" t="str">
        <f>IF(VLOOKUP($A236,'PM10 Results'!$A$1617:$F$3110,6,FALSE)="","",VLOOKUP($A236,'PM10 Results'!$A$1617:$F$3110,6,FALSE))</f>
        <v/>
      </c>
    </row>
    <row r="237" spans="1:4" hidden="1" x14ac:dyDescent="0.3">
      <c r="A237" s="37">
        <f t="shared" si="3"/>
        <v>45861</v>
      </c>
      <c r="B237" s="29" t="str">
        <f>IF(VLOOKUP($A237,'PM10 Results'!$A$1617:$F$3110,2,FALSE)="","",VLOOKUP($A237,'PM10 Results'!$A$1617:$F$3110,2,FALSE))</f>
        <v/>
      </c>
      <c r="C237" s="29" t="str">
        <f>IF(VLOOKUP($A237,'PM10 Results'!$A$1617:$F$3110,4,FALSE)="","",VLOOKUP($A237,'PM10 Results'!$A$1617:$F$3110,4,FALSE))</f>
        <v/>
      </c>
      <c r="D237" s="29" t="str">
        <f>IF(VLOOKUP($A237,'PM10 Results'!$A$1617:$F$3110,6,FALSE)="","",VLOOKUP($A237,'PM10 Results'!$A$1617:$F$3110,6,FALSE))</f>
        <v/>
      </c>
    </row>
    <row r="238" spans="1:4" hidden="1" x14ac:dyDescent="0.3">
      <c r="A238" s="37">
        <f t="shared" si="3"/>
        <v>45862</v>
      </c>
      <c r="B238" s="29" t="str">
        <f>IF(VLOOKUP($A238,'PM10 Results'!$A$1617:$F$3110,2,FALSE)="","",VLOOKUP($A238,'PM10 Results'!$A$1617:$F$3110,2,FALSE))</f>
        <v/>
      </c>
      <c r="C238" s="29" t="str">
        <f>IF(VLOOKUP($A238,'PM10 Results'!$A$1617:$F$3110,4,FALSE)="","",VLOOKUP($A238,'PM10 Results'!$A$1617:$F$3110,4,FALSE))</f>
        <v/>
      </c>
      <c r="D238" s="29" t="str">
        <f>IF(VLOOKUP($A238,'PM10 Results'!$A$1617:$F$3110,6,FALSE)="","",VLOOKUP($A238,'PM10 Results'!$A$1617:$F$3110,6,FALSE))</f>
        <v/>
      </c>
    </row>
    <row r="239" spans="1:4" hidden="1" x14ac:dyDescent="0.3">
      <c r="A239" s="37">
        <f t="shared" si="3"/>
        <v>45863</v>
      </c>
      <c r="B239" s="29" t="str">
        <f>IF(VLOOKUP($A239,'PM10 Results'!$A$1617:$F$3110,2,FALSE)="","",VLOOKUP($A239,'PM10 Results'!$A$1617:$F$3110,2,FALSE))</f>
        <v/>
      </c>
      <c r="C239" s="29" t="str">
        <f>IF(VLOOKUP($A239,'PM10 Results'!$A$1617:$F$3110,4,FALSE)="","",VLOOKUP($A239,'PM10 Results'!$A$1617:$F$3110,4,FALSE))</f>
        <v/>
      </c>
      <c r="D239" s="29" t="str">
        <f>IF(VLOOKUP($A239,'PM10 Results'!$A$1617:$F$3110,6,FALSE)="","",VLOOKUP($A239,'PM10 Results'!$A$1617:$F$3110,6,FALSE))</f>
        <v/>
      </c>
    </row>
    <row r="240" spans="1:4" hidden="1" x14ac:dyDescent="0.3">
      <c r="A240" s="37">
        <f t="shared" si="3"/>
        <v>45864</v>
      </c>
      <c r="B240" s="29" t="str">
        <f>IF(VLOOKUP($A240,'PM10 Results'!$A$1617:$F$3110,2,FALSE)="","",VLOOKUP($A240,'PM10 Results'!$A$1617:$F$3110,2,FALSE))</f>
        <v/>
      </c>
      <c r="C240" s="29" t="str">
        <f>IF(VLOOKUP($A240,'PM10 Results'!$A$1617:$F$3110,4,FALSE)="","",VLOOKUP($A240,'PM10 Results'!$A$1617:$F$3110,4,FALSE))</f>
        <v/>
      </c>
      <c r="D240" s="29" t="str">
        <f>IF(VLOOKUP($A240,'PM10 Results'!$A$1617:$F$3110,6,FALSE)="","",VLOOKUP($A240,'PM10 Results'!$A$1617:$F$3110,6,FALSE))</f>
        <v/>
      </c>
    </row>
    <row r="241" spans="1:4" hidden="1" x14ac:dyDescent="0.3">
      <c r="A241" s="37">
        <f t="shared" si="3"/>
        <v>45865</v>
      </c>
      <c r="B241" s="29" t="str">
        <f>IF(VLOOKUP($A241,'PM10 Results'!$A$1617:$F$3110,2,FALSE)="","",VLOOKUP($A241,'PM10 Results'!$A$1617:$F$3110,2,FALSE))</f>
        <v/>
      </c>
      <c r="C241" s="29" t="str">
        <f>IF(VLOOKUP($A241,'PM10 Results'!$A$1617:$F$3110,4,FALSE)="","",VLOOKUP($A241,'PM10 Results'!$A$1617:$F$3110,4,FALSE))</f>
        <v/>
      </c>
      <c r="D241" s="29" t="str">
        <f>IF(VLOOKUP($A241,'PM10 Results'!$A$1617:$F$3110,6,FALSE)="","",VLOOKUP($A241,'PM10 Results'!$A$1617:$F$3110,6,FALSE))</f>
        <v/>
      </c>
    </row>
    <row r="242" spans="1:4" hidden="1" x14ac:dyDescent="0.3">
      <c r="A242" s="37">
        <f t="shared" si="3"/>
        <v>45866</v>
      </c>
      <c r="B242" s="29" t="str">
        <f>IF(VLOOKUP($A242,'PM10 Results'!$A$1617:$F$3110,2,FALSE)="","",VLOOKUP($A242,'PM10 Results'!$A$1617:$F$3110,2,FALSE))</f>
        <v/>
      </c>
      <c r="C242" s="29" t="str">
        <f>IF(VLOOKUP($A242,'PM10 Results'!$A$1617:$F$3110,4,FALSE)="","",VLOOKUP($A242,'PM10 Results'!$A$1617:$F$3110,4,FALSE))</f>
        <v/>
      </c>
      <c r="D242" s="29" t="str">
        <f>IF(VLOOKUP($A242,'PM10 Results'!$A$1617:$F$3110,6,FALSE)="","",VLOOKUP($A242,'PM10 Results'!$A$1617:$F$3110,6,FALSE))</f>
        <v/>
      </c>
    </row>
    <row r="243" spans="1:4" hidden="1" x14ac:dyDescent="0.3">
      <c r="A243" s="37">
        <f t="shared" si="3"/>
        <v>45867</v>
      </c>
      <c r="B243" s="29" t="str">
        <f>IF(VLOOKUP($A243,'PM10 Results'!$A$1617:$F$3110,2,FALSE)="","",VLOOKUP($A243,'PM10 Results'!$A$1617:$F$3110,2,FALSE))</f>
        <v/>
      </c>
      <c r="C243" s="29" t="str">
        <f>IF(VLOOKUP($A243,'PM10 Results'!$A$1617:$F$3110,4,FALSE)="","",VLOOKUP($A243,'PM10 Results'!$A$1617:$F$3110,4,FALSE))</f>
        <v/>
      </c>
      <c r="D243" s="29" t="str">
        <f>IF(VLOOKUP($A243,'PM10 Results'!$A$1617:$F$3110,6,FALSE)="","",VLOOKUP($A243,'PM10 Results'!$A$1617:$F$3110,6,FALSE))</f>
        <v/>
      </c>
    </row>
    <row r="244" spans="1:4" hidden="1" x14ac:dyDescent="0.3">
      <c r="A244" s="37">
        <f t="shared" si="3"/>
        <v>45868</v>
      </c>
      <c r="B244" s="29" t="str">
        <f>IF(VLOOKUP($A244,'PM10 Results'!$A$1617:$F$3110,2,FALSE)="","",VLOOKUP($A244,'PM10 Results'!$A$1617:$F$3110,2,FALSE))</f>
        <v/>
      </c>
      <c r="C244" s="29" t="str">
        <f>IF(VLOOKUP($A244,'PM10 Results'!$A$1617:$F$3110,4,FALSE)="","",VLOOKUP($A244,'PM10 Results'!$A$1617:$F$3110,4,FALSE))</f>
        <v/>
      </c>
      <c r="D244" s="29" t="str">
        <f>IF(VLOOKUP($A244,'PM10 Results'!$A$1617:$F$3110,6,FALSE)="","",VLOOKUP($A244,'PM10 Results'!$A$1617:$F$3110,6,FALSE))</f>
        <v/>
      </c>
    </row>
    <row r="245" spans="1:4" hidden="1" x14ac:dyDescent="0.3">
      <c r="A245" s="37">
        <f t="shared" si="3"/>
        <v>45869</v>
      </c>
      <c r="B245" s="29" t="str">
        <f>IF(VLOOKUP($A245,'PM10 Results'!$A$1617:$F$3110,2,FALSE)="","",VLOOKUP($A245,'PM10 Results'!$A$1617:$F$3110,2,FALSE))</f>
        <v/>
      </c>
      <c r="C245" s="29" t="str">
        <f>IF(VLOOKUP($A245,'PM10 Results'!$A$1617:$F$3110,4,FALSE)="","",VLOOKUP($A245,'PM10 Results'!$A$1617:$F$3110,4,FALSE))</f>
        <v/>
      </c>
      <c r="D245" s="29" t="str">
        <f>IF(VLOOKUP($A245,'PM10 Results'!$A$1617:$F$3110,6,FALSE)="","",VLOOKUP($A245,'PM10 Results'!$A$1617:$F$3110,6,FALSE))</f>
        <v/>
      </c>
    </row>
    <row r="246" spans="1:4" hidden="1" x14ac:dyDescent="0.3">
      <c r="A246" s="37">
        <f t="shared" si="3"/>
        <v>45870</v>
      </c>
      <c r="B246" s="29" t="str">
        <f>IF(VLOOKUP($A246,'PM10 Results'!$A$1617:$F$3110,2,FALSE)="","",VLOOKUP($A246,'PM10 Results'!$A$1617:$F$3110,2,FALSE))</f>
        <v/>
      </c>
      <c r="C246" s="29" t="str">
        <f>IF(VLOOKUP($A246,'PM10 Results'!$A$1617:$F$3110,4,FALSE)="","",VLOOKUP($A246,'PM10 Results'!$A$1617:$F$3110,4,FALSE))</f>
        <v/>
      </c>
      <c r="D246" s="29" t="str">
        <f>IF(VLOOKUP($A246,'PM10 Results'!$A$1617:$F$3110,6,FALSE)="","",VLOOKUP($A246,'PM10 Results'!$A$1617:$F$3110,6,FALSE))</f>
        <v/>
      </c>
    </row>
    <row r="247" spans="1:4" hidden="1" x14ac:dyDescent="0.3">
      <c r="A247" s="37">
        <f t="shared" si="3"/>
        <v>45871</v>
      </c>
      <c r="B247" s="29" t="str">
        <f>IF(VLOOKUP($A247,'PM10 Results'!$A$1617:$F$3110,2,FALSE)="","",VLOOKUP($A247,'PM10 Results'!$A$1617:$F$3110,2,FALSE))</f>
        <v/>
      </c>
      <c r="C247" s="29" t="str">
        <f>IF(VLOOKUP($A247,'PM10 Results'!$A$1617:$F$3110,4,FALSE)="","",VLOOKUP($A247,'PM10 Results'!$A$1617:$F$3110,4,FALSE))</f>
        <v/>
      </c>
      <c r="D247" s="29" t="str">
        <f>IF(VLOOKUP($A247,'PM10 Results'!$A$1617:$F$3110,6,FALSE)="","",VLOOKUP($A247,'PM10 Results'!$A$1617:$F$3110,6,FALSE))</f>
        <v/>
      </c>
    </row>
    <row r="248" spans="1:4" hidden="1" x14ac:dyDescent="0.3">
      <c r="A248" s="37">
        <f t="shared" si="3"/>
        <v>45872</v>
      </c>
      <c r="B248" s="29" t="str">
        <f>IF(VLOOKUP($A248,'PM10 Results'!$A$1617:$F$3110,2,FALSE)="","",VLOOKUP($A248,'PM10 Results'!$A$1617:$F$3110,2,FALSE))</f>
        <v/>
      </c>
      <c r="C248" s="29" t="str">
        <f>IF(VLOOKUP($A248,'PM10 Results'!$A$1617:$F$3110,4,FALSE)="","",VLOOKUP($A248,'PM10 Results'!$A$1617:$F$3110,4,FALSE))</f>
        <v/>
      </c>
      <c r="D248" s="29" t="str">
        <f>IF(VLOOKUP($A248,'PM10 Results'!$A$1617:$F$3110,6,FALSE)="","",VLOOKUP($A248,'PM10 Results'!$A$1617:$F$3110,6,FALSE))</f>
        <v/>
      </c>
    </row>
    <row r="249" spans="1:4" hidden="1" x14ac:dyDescent="0.3">
      <c r="A249" s="37">
        <f t="shared" si="3"/>
        <v>45873</v>
      </c>
      <c r="B249" s="29" t="str">
        <f>IF(VLOOKUP($A249,'PM10 Results'!$A$1617:$F$3110,2,FALSE)="","",VLOOKUP($A249,'PM10 Results'!$A$1617:$F$3110,2,FALSE))</f>
        <v/>
      </c>
      <c r="C249" s="29" t="str">
        <f>IF(VLOOKUP($A249,'PM10 Results'!$A$1617:$F$3110,4,FALSE)="","",VLOOKUP($A249,'PM10 Results'!$A$1617:$F$3110,4,FALSE))</f>
        <v/>
      </c>
      <c r="D249" s="29" t="str">
        <f>IF(VLOOKUP($A249,'PM10 Results'!$A$1617:$F$3110,6,FALSE)="","",VLOOKUP($A249,'PM10 Results'!$A$1617:$F$3110,6,FALSE))</f>
        <v/>
      </c>
    </row>
    <row r="250" spans="1:4" hidden="1" x14ac:dyDescent="0.3">
      <c r="A250" s="37">
        <f t="shared" si="3"/>
        <v>45874</v>
      </c>
      <c r="B250" s="29" t="str">
        <f>IF(VLOOKUP($A250,'PM10 Results'!$A$1617:$F$3110,2,FALSE)="","",VLOOKUP($A250,'PM10 Results'!$A$1617:$F$3110,2,FALSE))</f>
        <v/>
      </c>
      <c r="C250" s="29" t="str">
        <f>IF(VLOOKUP($A250,'PM10 Results'!$A$1617:$F$3110,4,FALSE)="","",VLOOKUP($A250,'PM10 Results'!$A$1617:$F$3110,4,FALSE))</f>
        <v/>
      </c>
      <c r="D250" s="29" t="str">
        <f>IF(VLOOKUP($A250,'PM10 Results'!$A$1617:$F$3110,6,FALSE)="","",VLOOKUP($A250,'PM10 Results'!$A$1617:$F$3110,6,FALSE))</f>
        <v/>
      </c>
    </row>
    <row r="251" spans="1:4" hidden="1" x14ac:dyDescent="0.3">
      <c r="A251" s="37">
        <f t="shared" si="3"/>
        <v>45875</v>
      </c>
      <c r="B251" s="29" t="str">
        <f>IF(VLOOKUP($A251,'PM10 Results'!$A$1617:$F$3110,2,FALSE)="","",VLOOKUP($A251,'PM10 Results'!$A$1617:$F$3110,2,FALSE))</f>
        <v/>
      </c>
      <c r="C251" s="29" t="str">
        <f>IF(VLOOKUP($A251,'PM10 Results'!$A$1617:$F$3110,4,FALSE)="","",VLOOKUP($A251,'PM10 Results'!$A$1617:$F$3110,4,FALSE))</f>
        <v/>
      </c>
      <c r="D251" s="29" t="str">
        <f>IF(VLOOKUP($A251,'PM10 Results'!$A$1617:$F$3110,6,FALSE)="","",VLOOKUP($A251,'PM10 Results'!$A$1617:$F$3110,6,FALSE))</f>
        <v/>
      </c>
    </row>
    <row r="252" spans="1:4" hidden="1" x14ac:dyDescent="0.3">
      <c r="A252" s="37">
        <f t="shared" si="3"/>
        <v>45876</v>
      </c>
      <c r="B252" s="29" t="str">
        <f>IF(VLOOKUP($A252,'PM10 Results'!$A$1617:$F$3110,2,FALSE)="","",VLOOKUP($A252,'PM10 Results'!$A$1617:$F$3110,2,FALSE))</f>
        <v/>
      </c>
      <c r="C252" s="29" t="str">
        <f>IF(VLOOKUP($A252,'PM10 Results'!$A$1617:$F$3110,4,FALSE)="","",VLOOKUP($A252,'PM10 Results'!$A$1617:$F$3110,4,FALSE))</f>
        <v/>
      </c>
      <c r="D252" s="29" t="str">
        <f>IF(VLOOKUP($A252,'PM10 Results'!$A$1617:$F$3110,6,FALSE)="","",VLOOKUP($A252,'PM10 Results'!$A$1617:$F$3110,6,FALSE))</f>
        <v/>
      </c>
    </row>
    <row r="253" spans="1:4" hidden="1" x14ac:dyDescent="0.3">
      <c r="A253" s="37">
        <f t="shared" si="3"/>
        <v>45877</v>
      </c>
      <c r="B253" s="29" t="str">
        <f>IF(VLOOKUP($A253,'PM10 Results'!$A$1617:$F$3110,2,FALSE)="","",VLOOKUP($A253,'PM10 Results'!$A$1617:$F$3110,2,FALSE))</f>
        <v/>
      </c>
      <c r="C253" s="29" t="str">
        <f>IF(VLOOKUP($A253,'PM10 Results'!$A$1617:$F$3110,4,FALSE)="","",VLOOKUP($A253,'PM10 Results'!$A$1617:$F$3110,4,FALSE))</f>
        <v/>
      </c>
      <c r="D253" s="29" t="str">
        <f>IF(VLOOKUP($A253,'PM10 Results'!$A$1617:$F$3110,6,FALSE)="","",VLOOKUP($A253,'PM10 Results'!$A$1617:$F$3110,6,FALSE))</f>
        <v/>
      </c>
    </row>
    <row r="254" spans="1:4" hidden="1" x14ac:dyDescent="0.3">
      <c r="A254" s="37">
        <f t="shared" si="3"/>
        <v>45878</v>
      </c>
      <c r="B254" s="29" t="str">
        <f>IF(VLOOKUP($A254,'PM10 Results'!$A$1617:$F$3110,2,FALSE)="","",VLOOKUP($A254,'PM10 Results'!$A$1617:$F$3110,2,FALSE))</f>
        <v/>
      </c>
      <c r="C254" s="29" t="str">
        <f>IF(VLOOKUP($A254,'PM10 Results'!$A$1617:$F$3110,4,FALSE)="","",VLOOKUP($A254,'PM10 Results'!$A$1617:$F$3110,4,FALSE))</f>
        <v/>
      </c>
      <c r="D254" s="29" t="str">
        <f>IF(VLOOKUP($A254,'PM10 Results'!$A$1617:$F$3110,6,FALSE)="","",VLOOKUP($A254,'PM10 Results'!$A$1617:$F$3110,6,FALSE))</f>
        <v/>
      </c>
    </row>
    <row r="255" spans="1:4" hidden="1" x14ac:dyDescent="0.3">
      <c r="A255" s="37">
        <f t="shared" si="3"/>
        <v>45879</v>
      </c>
      <c r="B255" s="29" t="str">
        <f>IF(VLOOKUP($A255,'PM10 Results'!$A$1617:$F$3110,2,FALSE)="","",VLOOKUP($A255,'PM10 Results'!$A$1617:$F$3110,2,FALSE))</f>
        <v/>
      </c>
      <c r="C255" s="29" t="str">
        <f>IF(VLOOKUP($A255,'PM10 Results'!$A$1617:$F$3110,4,FALSE)="","",VLOOKUP($A255,'PM10 Results'!$A$1617:$F$3110,4,FALSE))</f>
        <v/>
      </c>
      <c r="D255" s="29" t="str">
        <f>IF(VLOOKUP($A255,'PM10 Results'!$A$1617:$F$3110,6,FALSE)="","",VLOOKUP($A255,'PM10 Results'!$A$1617:$F$3110,6,FALSE))</f>
        <v/>
      </c>
    </row>
    <row r="256" spans="1:4" hidden="1" x14ac:dyDescent="0.3">
      <c r="A256" s="37">
        <f t="shared" si="3"/>
        <v>45880</v>
      </c>
      <c r="B256" s="29" t="str">
        <f>IF(VLOOKUP($A256,'PM10 Results'!$A$1617:$F$3110,2,FALSE)="","",VLOOKUP($A256,'PM10 Results'!$A$1617:$F$3110,2,FALSE))</f>
        <v/>
      </c>
      <c r="C256" s="29" t="str">
        <f>IF(VLOOKUP($A256,'PM10 Results'!$A$1617:$F$3110,4,FALSE)="","",VLOOKUP($A256,'PM10 Results'!$A$1617:$F$3110,4,FALSE))</f>
        <v/>
      </c>
      <c r="D256" s="29" t="str">
        <f>IF(VLOOKUP($A256,'PM10 Results'!$A$1617:$F$3110,6,FALSE)="","",VLOOKUP($A256,'PM10 Results'!$A$1617:$F$3110,6,FALSE))</f>
        <v/>
      </c>
    </row>
    <row r="257" spans="1:4" hidden="1" x14ac:dyDescent="0.3">
      <c r="A257" s="37">
        <f t="shared" si="3"/>
        <v>45881</v>
      </c>
      <c r="B257" s="29" t="str">
        <f>IF(VLOOKUP($A257,'PM10 Results'!$A$1617:$F$3110,2,FALSE)="","",VLOOKUP($A257,'PM10 Results'!$A$1617:$F$3110,2,FALSE))</f>
        <v/>
      </c>
      <c r="C257" s="29" t="str">
        <f>IF(VLOOKUP($A257,'PM10 Results'!$A$1617:$F$3110,4,FALSE)="","",VLOOKUP($A257,'PM10 Results'!$A$1617:$F$3110,4,FALSE))</f>
        <v/>
      </c>
      <c r="D257" s="29" t="str">
        <f>IF(VLOOKUP($A257,'PM10 Results'!$A$1617:$F$3110,6,FALSE)="","",VLOOKUP($A257,'PM10 Results'!$A$1617:$F$3110,6,FALSE))</f>
        <v/>
      </c>
    </row>
    <row r="258" spans="1:4" hidden="1" x14ac:dyDescent="0.3">
      <c r="A258" s="37">
        <f t="shared" si="3"/>
        <v>45882</v>
      </c>
      <c r="B258" s="29" t="str">
        <f>IF(VLOOKUP($A258,'PM10 Results'!$A$1617:$F$3110,2,FALSE)="","",VLOOKUP($A258,'PM10 Results'!$A$1617:$F$3110,2,FALSE))</f>
        <v/>
      </c>
      <c r="C258" s="29" t="str">
        <f>IF(VLOOKUP($A258,'PM10 Results'!$A$1617:$F$3110,4,FALSE)="","",VLOOKUP($A258,'PM10 Results'!$A$1617:$F$3110,4,FALSE))</f>
        <v/>
      </c>
      <c r="D258" s="29" t="str">
        <f>IF(VLOOKUP($A258,'PM10 Results'!$A$1617:$F$3110,6,FALSE)="","",VLOOKUP($A258,'PM10 Results'!$A$1617:$F$3110,6,FALSE))</f>
        <v/>
      </c>
    </row>
    <row r="259" spans="1:4" hidden="1" x14ac:dyDescent="0.3">
      <c r="A259" s="37">
        <f t="shared" si="3"/>
        <v>45883</v>
      </c>
      <c r="B259" s="29" t="str">
        <f>IF(VLOOKUP($A259,'PM10 Results'!$A$1617:$F$3110,2,FALSE)="","",VLOOKUP($A259,'PM10 Results'!$A$1617:$F$3110,2,FALSE))</f>
        <v/>
      </c>
      <c r="C259" s="29" t="str">
        <f>IF(VLOOKUP($A259,'PM10 Results'!$A$1617:$F$3110,4,FALSE)="","",VLOOKUP($A259,'PM10 Results'!$A$1617:$F$3110,4,FALSE))</f>
        <v/>
      </c>
      <c r="D259" s="29" t="str">
        <f>IF(VLOOKUP($A259,'PM10 Results'!$A$1617:$F$3110,6,FALSE)="","",VLOOKUP($A259,'PM10 Results'!$A$1617:$F$3110,6,FALSE))</f>
        <v/>
      </c>
    </row>
    <row r="260" spans="1:4" hidden="1" x14ac:dyDescent="0.3">
      <c r="A260" s="37">
        <f t="shared" si="3"/>
        <v>45884</v>
      </c>
      <c r="B260" s="29" t="str">
        <f>IF(VLOOKUP($A260,'PM10 Results'!$A$1617:$F$3110,2,FALSE)="","",VLOOKUP($A260,'PM10 Results'!$A$1617:$F$3110,2,FALSE))</f>
        <v/>
      </c>
      <c r="C260" s="29" t="str">
        <f>IF(VLOOKUP($A260,'PM10 Results'!$A$1617:$F$3110,4,FALSE)="","",VLOOKUP($A260,'PM10 Results'!$A$1617:$F$3110,4,FALSE))</f>
        <v/>
      </c>
      <c r="D260" s="29" t="str">
        <f>IF(VLOOKUP($A260,'PM10 Results'!$A$1617:$F$3110,6,FALSE)="","",VLOOKUP($A260,'PM10 Results'!$A$1617:$F$3110,6,FALSE))</f>
        <v/>
      </c>
    </row>
    <row r="261" spans="1:4" hidden="1" x14ac:dyDescent="0.3">
      <c r="A261" s="37">
        <f t="shared" ref="A261:A324" si="4">A260+1</f>
        <v>45885</v>
      </c>
      <c r="B261" s="29" t="str">
        <f>IF(VLOOKUP($A261,'PM10 Results'!$A$1617:$F$3110,2,FALSE)="","",VLOOKUP($A261,'PM10 Results'!$A$1617:$F$3110,2,FALSE))</f>
        <v/>
      </c>
      <c r="C261" s="29" t="str">
        <f>IF(VLOOKUP($A261,'PM10 Results'!$A$1617:$F$3110,4,FALSE)="","",VLOOKUP($A261,'PM10 Results'!$A$1617:$F$3110,4,FALSE))</f>
        <v/>
      </c>
      <c r="D261" s="29" t="str">
        <f>IF(VLOOKUP($A261,'PM10 Results'!$A$1617:$F$3110,6,FALSE)="","",VLOOKUP($A261,'PM10 Results'!$A$1617:$F$3110,6,FALSE))</f>
        <v/>
      </c>
    </row>
    <row r="262" spans="1:4" hidden="1" x14ac:dyDescent="0.3">
      <c r="A262" s="37">
        <f t="shared" si="4"/>
        <v>45886</v>
      </c>
      <c r="B262" s="29" t="str">
        <f>IF(VLOOKUP($A262,'PM10 Results'!$A$1617:$F$3110,2,FALSE)="","",VLOOKUP($A262,'PM10 Results'!$A$1617:$F$3110,2,FALSE))</f>
        <v/>
      </c>
      <c r="C262" s="29" t="str">
        <f>IF(VLOOKUP($A262,'PM10 Results'!$A$1617:$F$3110,4,FALSE)="","",VLOOKUP($A262,'PM10 Results'!$A$1617:$F$3110,4,FALSE))</f>
        <v/>
      </c>
      <c r="D262" s="29" t="str">
        <f>IF(VLOOKUP($A262,'PM10 Results'!$A$1617:$F$3110,6,FALSE)="","",VLOOKUP($A262,'PM10 Results'!$A$1617:$F$3110,6,FALSE))</f>
        <v/>
      </c>
    </row>
    <row r="263" spans="1:4" hidden="1" x14ac:dyDescent="0.3">
      <c r="A263" s="37">
        <f t="shared" si="4"/>
        <v>45887</v>
      </c>
      <c r="B263" s="29" t="str">
        <f>IF(VLOOKUP($A263,'PM10 Results'!$A$1617:$F$3110,2,FALSE)="","",VLOOKUP($A263,'PM10 Results'!$A$1617:$F$3110,2,FALSE))</f>
        <v/>
      </c>
      <c r="C263" s="29" t="str">
        <f>IF(VLOOKUP($A263,'PM10 Results'!$A$1617:$F$3110,4,FALSE)="","",VLOOKUP($A263,'PM10 Results'!$A$1617:$F$3110,4,FALSE))</f>
        <v/>
      </c>
      <c r="D263" s="29" t="str">
        <f>IF(VLOOKUP($A263,'PM10 Results'!$A$1617:$F$3110,6,FALSE)="","",VLOOKUP($A263,'PM10 Results'!$A$1617:$F$3110,6,FALSE))</f>
        <v/>
      </c>
    </row>
    <row r="264" spans="1:4" hidden="1" x14ac:dyDescent="0.3">
      <c r="A264" s="37">
        <f t="shared" si="4"/>
        <v>45888</v>
      </c>
      <c r="B264" s="29" t="str">
        <f>IF(VLOOKUP($A264,'PM10 Results'!$A$1617:$F$3110,2,FALSE)="","",VLOOKUP($A264,'PM10 Results'!$A$1617:$F$3110,2,FALSE))</f>
        <v/>
      </c>
      <c r="C264" s="29" t="str">
        <f>IF(VLOOKUP($A264,'PM10 Results'!$A$1617:$F$3110,4,FALSE)="","",VLOOKUP($A264,'PM10 Results'!$A$1617:$F$3110,4,FALSE))</f>
        <v/>
      </c>
      <c r="D264" s="29" t="str">
        <f>IF(VLOOKUP($A264,'PM10 Results'!$A$1617:$F$3110,6,FALSE)="","",VLOOKUP($A264,'PM10 Results'!$A$1617:$F$3110,6,FALSE))</f>
        <v/>
      </c>
    </row>
    <row r="265" spans="1:4" hidden="1" x14ac:dyDescent="0.3">
      <c r="A265" s="37">
        <f t="shared" si="4"/>
        <v>45889</v>
      </c>
      <c r="B265" s="29" t="str">
        <f>IF(VLOOKUP($A265,'PM10 Results'!$A$1617:$F$3110,2,FALSE)="","",VLOOKUP($A265,'PM10 Results'!$A$1617:$F$3110,2,FALSE))</f>
        <v/>
      </c>
      <c r="C265" s="29" t="str">
        <f>IF(VLOOKUP($A265,'PM10 Results'!$A$1617:$F$3110,4,FALSE)="","",VLOOKUP($A265,'PM10 Results'!$A$1617:$F$3110,4,FALSE))</f>
        <v/>
      </c>
      <c r="D265" s="29" t="str">
        <f>IF(VLOOKUP($A265,'PM10 Results'!$A$1617:$F$3110,6,FALSE)="","",VLOOKUP($A265,'PM10 Results'!$A$1617:$F$3110,6,FALSE))</f>
        <v/>
      </c>
    </row>
    <row r="266" spans="1:4" hidden="1" x14ac:dyDescent="0.3">
      <c r="A266" s="37">
        <f t="shared" si="4"/>
        <v>45890</v>
      </c>
      <c r="B266" s="29" t="str">
        <f>IF(VLOOKUP($A266,'PM10 Results'!$A$1617:$F$3110,2,FALSE)="","",VLOOKUP($A266,'PM10 Results'!$A$1617:$F$3110,2,FALSE))</f>
        <v/>
      </c>
      <c r="C266" s="29" t="str">
        <f>IF(VLOOKUP($A266,'PM10 Results'!$A$1617:$F$3110,4,FALSE)="","",VLOOKUP($A266,'PM10 Results'!$A$1617:$F$3110,4,FALSE))</f>
        <v/>
      </c>
      <c r="D266" s="29" t="str">
        <f>IF(VLOOKUP($A266,'PM10 Results'!$A$1617:$F$3110,6,FALSE)="","",VLOOKUP($A266,'PM10 Results'!$A$1617:$F$3110,6,FALSE))</f>
        <v/>
      </c>
    </row>
    <row r="267" spans="1:4" hidden="1" x14ac:dyDescent="0.3">
      <c r="A267" s="37">
        <f t="shared" si="4"/>
        <v>45891</v>
      </c>
      <c r="B267" s="29" t="str">
        <f>IF(VLOOKUP($A267,'PM10 Results'!$A$1617:$F$3110,2,FALSE)="","",VLOOKUP($A267,'PM10 Results'!$A$1617:$F$3110,2,FALSE))</f>
        <v/>
      </c>
      <c r="C267" s="29" t="str">
        <f>IF(VLOOKUP($A267,'PM10 Results'!$A$1617:$F$3110,4,FALSE)="","",VLOOKUP($A267,'PM10 Results'!$A$1617:$F$3110,4,FALSE))</f>
        <v/>
      </c>
      <c r="D267" s="29" t="str">
        <f>IF(VLOOKUP($A267,'PM10 Results'!$A$1617:$F$3110,6,FALSE)="","",VLOOKUP($A267,'PM10 Results'!$A$1617:$F$3110,6,FALSE))</f>
        <v/>
      </c>
    </row>
    <row r="268" spans="1:4" hidden="1" x14ac:dyDescent="0.3">
      <c r="A268" s="37">
        <f t="shared" si="4"/>
        <v>45892</v>
      </c>
      <c r="B268" s="29" t="str">
        <f>IF(VLOOKUP($A268,'PM10 Results'!$A$1617:$F$3110,2,FALSE)="","",VLOOKUP($A268,'PM10 Results'!$A$1617:$F$3110,2,FALSE))</f>
        <v/>
      </c>
      <c r="C268" s="29" t="str">
        <f>IF(VLOOKUP($A268,'PM10 Results'!$A$1617:$F$3110,4,FALSE)="","",VLOOKUP($A268,'PM10 Results'!$A$1617:$F$3110,4,FALSE))</f>
        <v/>
      </c>
      <c r="D268" s="29" t="str">
        <f>IF(VLOOKUP($A268,'PM10 Results'!$A$1617:$F$3110,6,FALSE)="","",VLOOKUP($A268,'PM10 Results'!$A$1617:$F$3110,6,FALSE))</f>
        <v/>
      </c>
    </row>
    <row r="269" spans="1:4" hidden="1" x14ac:dyDescent="0.3">
      <c r="A269" s="37">
        <f t="shared" si="4"/>
        <v>45893</v>
      </c>
      <c r="B269" s="29" t="str">
        <f>IF(VLOOKUP($A269,'PM10 Results'!$A$1617:$F$3110,2,FALSE)="","",VLOOKUP($A269,'PM10 Results'!$A$1617:$F$3110,2,FALSE))</f>
        <v/>
      </c>
      <c r="C269" s="29" t="str">
        <f>IF(VLOOKUP($A269,'PM10 Results'!$A$1617:$F$3110,4,FALSE)="","",VLOOKUP($A269,'PM10 Results'!$A$1617:$F$3110,4,FALSE))</f>
        <v/>
      </c>
      <c r="D269" s="29" t="str">
        <f>IF(VLOOKUP($A269,'PM10 Results'!$A$1617:$F$3110,6,FALSE)="","",VLOOKUP($A269,'PM10 Results'!$A$1617:$F$3110,6,FALSE))</f>
        <v/>
      </c>
    </row>
    <row r="270" spans="1:4" hidden="1" x14ac:dyDescent="0.3">
      <c r="A270" s="37">
        <f t="shared" si="4"/>
        <v>45894</v>
      </c>
      <c r="B270" s="29" t="str">
        <f>IF(VLOOKUP($A270,'PM10 Results'!$A$1617:$F$3110,2,FALSE)="","",VLOOKUP($A270,'PM10 Results'!$A$1617:$F$3110,2,FALSE))</f>
        <v/>
      </c>
      <c r="C270" s="29" t="str">
        <f>IF(VLOOKUP($A270,'PM10 Results'!$A$1617:$F$3110,4,FALSE)="","",VLOOKUP($A270,'PM10 Results'!$A$1617:$F$3110,4,FALSE))</f>
        <v/>
      </c>
      <c r="D270" s="29" t="str">
        <f>IF(VLOOKUP($A270,'PM10 Results'!$A$1617:$F$3110,6,FALSE)="","",VLOOKUP($A270,'PM10 Results'!$A$1617:$F$3110,6,FALSE))</f>
        <v/>
      </c>
    </row>
    <row r="271" spans="1:4" hidden="1" x14ac:dyDescent="0.3">
      <c r="A271" s="37">
        <f t="shared" si="4"/>
        <v>45895</v>
      </c>
      <c r="B271" s="29" t="str">
        <f>IF(VLOOKUP($A271,'PM10 Results'!$A$1617:$F$3110,2,FALSE)="","",VLOOKUP($A271,'PM10 Results'!$A$1617:$F$3110,2,FALSE))</f>
        <v/>
      </c>
      <c r="C271" s="29" t="str">
        <f>IF(VLOOKUP($A271,'PM10 Results'!$A$1617:$F$3110,4,FALSE)="","",VLOOKUP($A271,'PM10 Results'!$A$1617:$F$3110,4,FALSE))</f>
        <v/>
      </c>
      <c r="D271" s="29" t="str">
        <f>IF(VLOOKUP($A271,'PM10 Results'!$A$1617:$F$3110,6,FALSE)="","",VLOOKUP($A271,'PM10 Results'!$A$1617:$F$3110,6,FALSE))</f>
        <v/>
      </c>
    </row>
    <row r="272" spans="1:4" hidden="1" x14ac:dyDescent="0.3">
      <c r="A272" s="37">
        <f t="shared" si="4"/>
        <v>45896</v>
      </c>
      <c r="B272" s="29" t="str">
        <f>IF(VLOOKUP($A272,'PM10 Results'!$A$1617:$F$3110,2,FALSE)="","",VLOOKUP($A272,'PM10 Results'!$A$1617:$F$3110,2,FALSE))</f>
        <v/>
      </c>
      <c r="C272" s="29" t="str">
        <f>IF(VLOOKUP($A272,'PM10 Results'!$A$1617:$F$3110,4,FALSE)="","",VLOOKUP($A272,'PM10 Results'!$A$1617:$F$3110,4,FALSE))</f>
        <v/>
      </c>
      <c r="D272" s="29" t="str">
        <f>IF(VLOOKUP($A272,'PM10 Results'!$A$1617:$F$3110,6,FALSE)="","",VLOOKUP($A272,'PM10 Results'!$A$1617:$F$3110,6,FALSE))</f>
        <v/>
      </c>
    </row>
    <row r="273" spans="1:4" hidden="1" x14ac:dyDescent="0.3">
      <c r="A273" s="37">
        <f t="shared" si="4"/>
        <v>45897</v>
      </c>
      <c r="B273" s="29" t="str">
        <f>IF(VLOOKUP($A273,'PM10 Results'!$A$1617:$F$3110,2,FALSE)="","",VLOOKUP($A273,'PM10 Results'!$A$1617:$F$3110,2,FALSE))</f>
        <v/>
      </c>
      <c r="C273" s="29" t="str">
        <f>IF(VLOOKUP($A273,'PM10 Results'!$A$1617:$F$3110,4,FALSE)="","",VLOOKUP($A273,'PM10 Results'!$A$1617:$F$3110,4,FALSE))</f>
        <v/>
      </c>
      <c r="D273" s="29" t="str">
        <f>IF(VLOOKUP($A273,'PM10 Results'!$A$1617:$F$3110,6,FALSE)="","",VLOOKUP($A273,'PM10 Results'!$A$1617:$F$3110,6,FALSE))</f>
        <v/>
      </c>
    </row>
    <row r="274" spans="1:4" hidden="1" x14ac:dyDescent="0.3">
      <c r="A274" s="37">
        <f t="shared" si="4"/>
        <v>45898</v>
      </c>
      <c r="B274" s="29" t="str">
        <f>IF(VLOOKUP($A274,'PM10 Results'!$A$1617:$F$3110,2,FALSE)="","",VLOOKUP($A274,'PM10 Results'!$A$1617:$F$3110,2,FALSE))</f>
        <v/>
      </c>
      <c r="C274" s="29" t="str">
        <f>IF(VLOOKUP($A274,'PM10 Results'!$A$1617:$F$3110,4,FALSE)="","",VLOOKUP($A274,'PM10 Results'!$A$1617:$F$3110,4,FALSE))</f>
        <v/>
      </c>
      <c r="D274" s="29" t="str">
        <f>IF(VLOOKUP($A274,'PM10 Results'!$A$1617:$F$3110,6,FALSE)="","",VLOOKUP($A274,'PM10 Results'!$A$1617:$F$3110,6,FALSE))</f>
        <v/>
      </c>
    </row>
    <row r="275" spans="1:4" hidden="1" x14ac:dyDescent="0.3">
      <c r="A275" s="37">
        <f t="shared" si="4"/>
        <v>45899</v>
      </c>
      <c r="B275" s="29" t="str">
        <f>IF(VLOOKUP($A275,'PM10 Results'!$A$1617:$F$3110,2,FALSE)="","",VLOOKUP($A275,'PM10 Results'!$A$1617:$F$3110,2,FALSE))</f>
        <v/>
      </c>
      <c r="C275" s="29" t="str">
        <f>IF(VLOOKUP($A275,'PM10 Results'!$A$1617:$F$3110,4,FALSE)="","",VLOOKUP($A275,'PM10 Results'!$A$1617:$F$3110,4,FALSE))</f>
        <v/>
      </c>
      <c r="D275" s="29" t="str">
        <f>IF(VLOOKUP($A275,'PM10 Results'!$A$1617:$F$3110,6,FALSE)="","",VLOOKUP($A275,'PM10 Results'!$A$1617:$F$3110,6,FALSE))</f>
        <v/>
      </c>
    </row>
    <row r="276" spans="1:4" hidden="1" x14ac:dyDescent="0.3">
      <c r="A276" s="37">
        <f t="shared" si="4"/>
        <v>45900</v>
      </c>
      <c r="B276" s="29" t="str">
        <f>IF(VLOOKUP($A276,'PM10 Results'!$A$1617:$F$3110,2,FALSE)="","",VLOOKUP($A276,'PM10 Results'!$A$1617:$F$3110,2,FALSE))</f>
        <v/>
      </c>
      <c r="C276" s="29" t="str">
        <f>IF(VLOOKUP($A276,'PM10 Results'!$A$1617:$F$3110,4,FALSE)="","",VLOOKUP($A276,'PM10 Results'!$A$1617:$F$3110,4,FALSE))</f>
        <v/>
      </c>
      <c r="D276" s="29" t="str">
        <f>IF(VLOOKUP($A276,'PM10 Results'!$A$1617:$F$3110,6,FALSE)="","",VLOOKUP($A276,'PM10 Results'!$A$1617:$F$3110,6,FALSE))</f>
        <v/>
      </c>
    </row>
    <row r="277" spans="1:4" hidden="1" x14ac:dyDescent="0.3">
      <c r="A277" s="37">
        <f t="shared" si="4"/>
        <v>45901</v>
      </c>
      <c r="B277" s="29" t="str">
        <f>IF(VLOOKUP($A277,'PM10 Results'!$A$1617:$F$3110,2,FALSE)="","",VLOOKUP($A277,'PM10 Results'!$A$1617:$F$3110,2,FALSE))</f>
        <v/>
      </c>
      <c r="C277" s="29" t="str">
        <f>IF(VLOOKUP($A277,'PM10 Results'!$A$1617:$F$3110,4,FALSE)="","",VLOOKUP($A277,'PM10 Results'!$A$1617:$F$3110,4,FALSE))</f>
        <v/>
      </c>
      <c r="D277" s="29" t="str">
        <f>IF(VLOOKUP($A277,'PM10 Results'!$A$1617:$F$3110,6,FALSE)="","",VLOOKUP($A277,'PM10 Results'!$A$1617:$F$3110,6,FALSE))</f>
        <v/>
      </c>
    </row>
    <row r="278" spans="1:4" hidden="1" x14ac:dyDescent="0.3">
      <c r="A278" s="37">
        <f t="shared" si="4"/>
        <v>45902</v>
      </c>
      <c r="B278" s="29" t="str">
        <f>IF(VLOOKUP($A278,'PM10 Results'!$A$1617:$F$3110,2,FALSE)="","",VLOOKUP($A278,'PM10 Results'!$A$1617:$F$3110,2,FALSE))</f>
        <v/>
      </c>
      <c r="C278" s="29" t="str">
        <f>IF(VLOOKUP($A278,'PM10 Results'!$A$1617:$F$3110,4,FALSE)="","",VLOOKUP($A278,'PM10 Results'!$A$1617:$F$3110,4,FALSE))</f>
        <v/>
      </c>
      <c r="D278" s="29" t="str">
        <f>IF(VLOOKUP($A278,'PM10 Results'!$A$1617:$F$3110,6,FALSE)="","",VLOOKUP($A278,'PM10 Results'!$A$1617:$F$3110,6,FALSE))</f>
        <v/>
      </c>
    </row>
    <row r="279" spans="1:4" hidden="1" x14ac:dyDescent="0.3">
      <c r="A279" s="37">
        <f t="shared" si="4"/>
        <v>45903</v>
      </c>
      <c r="B279" s="29" t="str">
        <f>IF(VLOOKUP($A279,'PM10 Results'!$A$1617:$F$3110,2,FALSE)="","",VLOOKUP($A279,'PM10 Results'!$A$1617:$F$3110,2,FALSE))</f>
        <v/>
      </c>
      <c r="C279" s="29" t="str">
        <f>IF(VLOOKUP($A279,'PM10 Results'!$A$1617:$F$3110,4,FALSE)="","",VLOOKUP($A279,'PM10 Results'!$A$1617:$F$3110,4,FALSE))</f>
        <v/>
      </c>
      <c r="D279" s="29" t="str">
        <f>IF(VLOOKUP($A279,'PM10 Results'!$A$1617:$F$3110,6,FALSE)="","",VLOOKUP($A279,'PM10 Results'!$A$1617:$F$3110,6,FALSE))</f>
        <v/>
      </c>
    </row>
    <row r="280" spans="1:4" hidden="1" x14ac:dyDescent="0.3">
      <c r="A280" s="37">
        <f t="shared" si="4"/>
        <v>45904</v>
      </c>
      <c r="B280" s="29" t="str">
        <f>IF(VLOOKUP($A280,'PM10 Results'!$A$1617:$F$3110,2,FALSE)="","",VLOOKUP($A280,'PM10 Results'!$A$1617:$F$3110,2,FALSE))</f>
        <v/>
      </c>
      <c r="C280" s="29" t="str">
        <f>IF(VLOOKUP($A280,'PM10 Results'!$A$1617:$F$3110,4,FALSE)="","",VLOOKUP($A280,'PM10 Results'!$A$1617:$F$3110,4,FALSE))</f>
        <v/>
      </c>
      <c r="D280" s="29" t="str">
        <f>IF(VLOOKUP($A280,'PM10 Results'!$A$1617:$F$3110,6,FALSE)="","",VLOOKUP($A280,'PM10 Results'!$A$1617:$F$3110,6,FALSE))</f>
        <v/>
      </c>
    </row>
    <row r="281" spans="1:4" hidden="1" x14ac:dyDescent="0.3">
      <c r="A281" s="37">
        <f t="shared" si="4"/>
        <v>45905</v>
      </c>
      <c r="B281" s="29" t="str">
        <f>IF(VLOOKUP($A281,'PM10 Results'!$A$1617:$F$3110,2,FALSE)="","",VLOOKUP($A281,'PM10 Results'!$A$1617:$F$3110,2,FALSE))</f>
        <v/>
      </c>
      <c r="C281" s="29" t="str">
        <f>IF(VLOOKUP($A281,'PM10 Results'!$A$1617:$F$3110,4,FALSE)="","",VLOOKUP($A281,'PM10 Results'!$A$1617:$F$3110,4,FALSE))</f>
        <v/>
      </c>
      <c r="D281" s="29" t="str">
        <f>IF(VLOOKUP($A281,'PM10 Results'!$A$1617:$F$3110,6,FALSE)="","",VLOOKUP($A281,'PM10 Results'!$A$1617:$F$3110,6,FALSE))</f>
        <v/>
      </c>
    </row>
    <row r="282" spans="1:4" hidden="1" x14ac:dyDescent="0.3">
      <c r="A282" s="37">
        <f t="shared" si="4"/>
        <v>45906</v>
      </c>
      <c r="B282" s="29" t="str">
        <f>IF(VLOOKUP($A282,'PM10 Results'!$A$1617:$F$3110,2,FALSE)="","",VLOOKUP($A282,'PM10 Results'!$A$1617:$F$3110,2,FALSE))</f>
        <v/>
      </c>
      <c r="C282" s="29" t="str">
        <f>IF(VLOOKUP($A282,'PM10 Results'!$A$1617:$F$3110,4,FALSE)="","",VLOOKUP($A282,'PM10 Results'!$A$1617:$F$3110,4,FALSE))</f>
        <v/>
      </c>
      <c r="D282" s="29" t="str">
        <f>IF(VLOOKUP($A282,'PM10 Results'!$A$1617:$F$3110,6,FALSE)="","",VLOOKUP($A282,'PM10 Results'!$A$1617:$F$3110,6,FALSE))</f>
        <v/>
      </c>
    </row>
    <row r="283" spans="1:4" hidden="1" x14ac:dyDescent="0.3">
      <c r="A283" s="37">
        <f t="shared" si="4"/>
        <v>45907</v>
      </c>
      <c r="B283" s="29" t="str">
        <f>IF(VLOOKUP($A283,'PM10 Results'!$A$1617:$F$3110,2,FALSE)="","",VLOOKUP($A283,'PM10 Results'!$A$1617:$F$3110,2,FALSE))</f>
        <v/>
      </c>
      <c r="C283" s="29" t="str">
        <f>IF(VLOOKUP($A283,'PM10 Results'!$A$1617:$F$3110,4,FALSE)="","",VLOOKUP($A283,'PM10 Results'!$A$1617:$F$3110,4,FALSE))</f>
        <v/>
      </c>
      <c r="D283" s="29" t="str">
        <f>IF(VLOOKUP($A283,'PM10 Results'!$A$1617:$F$3110,6,FALSE)="","",VLOOKUP($A283,'PM10 Results'!$A$1617:$F$3110,6,FALSE))</f>
        <v/>
      </c>
    </row>
    <row r="284" spans="1:4" hidden="1" x14ac:dyDescent="0.3">
      <c r="A284" s="37">
        <f t="shared" si="4"/>
        <v>45908</v>
      </c>
      <c r="B284" s="29" t="str">
        <f>IF(VLOOKUP($A284,'PM10 Results'!$A$1617:$F$3110,2,FALSE)="","",VLOOKUP($A284,'PM10 Results'!$A$1617:$F$3110,2,FALSE))</f>
        <v/>
      </c>
      <c r="C284" s="29" t="str">
        <f>IF(VLOOKUP($A284,'PM10 Results'!$A$1617:$F$3110,4,FALSE)="","",VLOOKUP($A284,'PM10 Results'!$A$1617:$F$3110,4,FALSE))</f>
        <v/>
      </c>
      <c r="D284" s="29" t="str">
        <f>IF(VLOOKUP($A284,'PM10 Results'!$A$1617:$F$3110,6,FALSE)="","",VLOOKUP($A284,'PM10 Results'!$A$1617:$F$3110,6,FALSE))</f>
        <v/>
      </c>
    </row>
    <row r="285" spans="1:4" hidden="1" x14ac:dyDescent="0.3">
      <c r="A285" s="37">
        <f t="shared" si="4"/>
        <v>45909</v>
      </c>
      <c r="B285" s="29" t="str">
        <f>IF(VLOOKUP($A285,'PM10 Results'!$A$1617:$F$3110,2,FALSE)="","",VLOOKUP($A285,'PM10 Results'!$A$1617:$F$3110,2,FALSE))</f>
        <v/>
      </c>
      <c r="C285" s="29" t="str">
        <f>IF(VLOOKUP($A285,'PM10 Results'!$A$1617:$F$3110,4,FALSE)="","",VLOOKUP($A285,'PM10 Results'!$A$1617:$F$3110,4,FALSE))</f>
        <v/>
      </c>
      <c r="D285" s="29" t="str">
        <f>IF(VLOOKUP($A285,'PM10 Results'!$A$1617:$F$3110,6,FALSE)="","",VLOOKUP($A285,'PM10 Results'!$A$1617:$F$3110,6,FALSE))</f>
        <v/>
      </c>
    </row>
    <row r="286" spans="1:4" hidden="1" x14ac:dyDescent="0.3">
      <c r="A286" s="37">
        <f t="shared" si="4"/>
        <v>45910</v>
      </c>
      <c r="B286" s="29" t="str">
        <f>IF(VLOOKUP($A286,'PM10 Results'!$A$1617:$F$3110,2,FALSE)="","",VLOOKUP($A286,'PM10 Results'!$A$1617:$F$3110,2,FALSE))</f>
        <v/>
      </c>
      <c r="C286" s="29" t="str">
        <f>IF(VLOOKUP($A286,'PM10 Results'!$A$1617:$F$3110,4,FALSE)="","",VLOOKUP($A286,'PM10 Results'!$A$1617:$F$3110,4,FALSE))</f>
        <v/>
      </c>
      <c r="D286" s="29" t="str">
        <f>IF(VLOOKUP($A286,'PM10 Results'!$A$1617:$F$3110,6,FALSE)="","",VLOOKUP($A286,'PM10 Results'!$A$1617:$F$3110,6,FALSE))</f>
        <v/>
      </c>
    </row>
    <row r="287" spans="1:4" hidden="1" x14ac:dyDescent="0.3">
      <c r="A287" s="37">
        <f t="shared" si="4"/>
        <v>45911</v>
      </c>
      <c r="B287" s="29" t="str">
        <f>IF(VLOOKUP($A287,'PM10 Results'!$A$1617:$F$3110,2,FALSE)="","",VLOOKUP($A287,'PM10 Results'!$A$1617:$F$3110,2,FALSE))</f>
        <v/>
      </c>
      <c r="C287" s="29" t="str">
        <f>IF(VLOOKUP($A287,'PM10 Results'!$A$1617:$F$3110,4,FALSE)="","",VLOOKUP($A287,'PM10 Results'!$A$1617:$F$3110,4,FALSE))</f>
        <v/>
      </c>
      <c r="D287" s="29" t="str">
        <f>IF(VLOOKUP($A287,'PM10 Results'!$A$1617:$F$3110,6,FALSE)="","",VLOOKUP($A287,'PM10 Results'!$A$1617:$F$3110,6,FALSE))</f>
        <v/>
      </c>
    </row>
    <row r="288" spans="1:4" hidden="1" x14ac:dyDescent="0.3">
      <c r="A288" s="37">
        <f t="shared" si="4"/>
        <v>45912</v>
      </c>
      <c r="B288" s="29" t="str">
        <f>IF(VLOOKUP($A288,'PM10 Results'!$A$1617:$F$3110,2,FALSE)="","",VLOOKUP($A288,'PM10 Results'!$A$1617:$F$3110,2,FALSE))</f>
        <v/>
      </c>
      <c r="C288" s="29" t="str">
        <f>IF(VLOOKUP($A288,'PM10 Results'!$A$1617:$F$3110,4,FALSE)="","",VLOOKUP($A288,'PM10 Results'!$A$1617:$F$3110,4,FALSE))</f>
        <v/>
      </c>
      <c r="D288" s="29" t="str">
        <f>IF(VLOOKUP($A288,'PM10 Results'!$A$1617:$F$3110,6,FALSE)="","",VLOOKUP($A288,'PM10 Results'!$A$1617:$F$3110,6,FALSE))</f>
        <v/>
      </c>
    </row>
    <row r="289" spans="1:4" hidden="1" x14ac:dyDescent="0.3">
      <c r="A289" s="37">
        <f t="shared" si="4"/>
        <v>45913</v>
      </c>
      <c r="B289" s="29" t="str">
        <f>IF(VLOOKUP($A289,'PM10 Results'!$A$1617:$F$3110,2,FALSE)="","",VLOOKUP($A289,'PM10 Results'!$A$1617:$F$3110,2,FALSE))</f>
        <v/>
      </c>
      <c r="C289" s="29" t="str">
        <f>IF(VLOOKUP($A289,'PM10 Results'!$A$1617:$F$3110,4,FALSE)="","",VLOOKUP($A289,'PM10 Results'!$A$1617:$F$3110,4,FALSE))</f>
        <v/>
      </c>
      <c r="D289" s="29" t="str">
        <f>IF(VLOOKUP($A289,'PM10 Results'!$A$1617:$F$3110,6,FALSE)="","",VLOOKUP($A289,'PM10 Results'!$A$1617:$F$3110,6,FALSE))</f>
        <v/>
      </c>
    </row>
    <row r="290" spans="1:4" hidden="1" x14ac:dyDescent="0.3">
      <c r="A290" s="37">
        <f t="shared" si="4"/>
        <v>45914</v>
      </c>
      <c r="B290" s="29" t="str">
        <f>IF(VLOOKUP($A290,'PM10 Results'!$A$1617:$F$3110,2,FALSE)="","",VLOOKUP($A290,'PM10 Results'!$A$1617:$F$3110,2,FALSE))</f>
        <v/>
      </c>
      <c r="C290" s="29" t="str">
        <f>IF(VLOOKUP($A290,'PM10 Results'!$A$1617:$F$3110,4,FALSE)="","",VLOOKUP($A290,'PM10 Results'!$A$1617:$F$3110,4,FALSE))</f>
        <v/>
      </c>
      <c r="D290" s="29" t="str">
        <f>IF(VLOOKUP($A290,'PM10 Results'!$A$1617:$F$3110,6,FALSE)="","",VLOOKUP($A290,'PM10 Results'!$A$1617:$F$3110,6,FALSE))</f>
        <v/>
      </c>
    </row>
    <row r="291" spans="1:4" hidden="1" x14ac:dyDescent="0.3">
      <c r="A291" s="37">
        <f t="shared" si="4"/>
        <v>45915</v>
      </c>
      <c r="B291" s="29" t="str">
        <f>IF(VLOOKUP($A291,'PM10 Results'!$A$1617:$F$3110,2,FALSE)="","",VLOOKUP($A291,'PM10 Results'!$A$1617:$F$3110,2,FALSE))</f>
        <v/>
      </c>
      <c r="C291" s="29" t="str">
        <f>IF(VLOOKUP($A291,'PM10 Results'!$A$1617:$F$3110,4,FALSE)="","",VLOOKUP($A291,'PM10 Results'!$A$1617:$F$3110,4,FALSE))</f>
        <v/>
      </c>
      <c r="D291" s="29" t="str">
        <f>IF(VLOOKUP($A291,'PM10 Results'!$A$1617:$F$3110,6,FALSE)="","",VLOOKUP($A291,'PM10 Results'!$A$1617:$F$3110,6,FALSE))</f>
        <v/>
      </c>
    </row>
    <row r="292" spans="1:4" hidden="1" x14ac:dyDescent="0.3">
      <c r="A292" s="37">
        <f t="shared" si="4"/>
        <v>45916</v>
      </c>
      <c r="B292" s="29" t="str">
        <f>IF(VLOOKUP($A292,'PM10 Results'!$A$1617:$F$3110,2,FALSE)="","",VLOOKUP($A292,'PM10 Results'!$A$1617:$F$3110,2,FALSE))</f>
        <v/>
      </c>
      <c r="C292" s="29" t="str">
        <f>IF(VLOOKUP($A292,'PM10 Results'!$A$1617:$F$3110,4,FALSE)="","",VLOOKUP($A292,'PM10 Results'!$A$1617:$F$3110,4,FALSE))</f>
        <v/>
      </c>
      <c r="D292" s="29" t="str">
        <f>IF(VLOOKUP($A292,'PM10 Results'!$A$1617:$F$3110,6,FALSE)="","",VLOOKUP($A292,'PM10 Results'!$A$1617:$F$3110,6,FALSE))</f>
        <v/>
      </c>
    </row>
    <row r="293" spans="1:4" hidden="1" x14ac:dyDescent="0.3">
      <c r="A293" s="37">
        <f t="shared" si="4"/>
        <v>45917</v>
      </c>
      <c r="B293" s="29" t="str">
        <f>IF(VLOOKUP($A293,'PM10 Results'!$A$1617:$F$3110,2,FALSE)="","",VLOOKUP($A293,'PM10 Results'!$A$1617:$F$3110,2,FALSE))</f>
        <v/>
      </c>
      <c r="C293" s="29" t="str">
        <f>IF(VLOOKUP($A293,'PM10 Results'!$A$1617:$F$3110,4,FALSE)="","",VLOOKUP($A293,'PM10 Results'!$A$1617:$F$3110,4,FALSE))</f>
        <v/>
      </c>
      <c r="D293" s="29" t="str">
        <f>IF(VLOOKUP($A293,'PM10 Results'!$A$1617:$F$3110,6,FALSE)="","",VLOOKUP($A293,'PM10 Results'!$A$1617:$F$3110,6,FALSE))</f>
        <v/>
      </c>
    </row>
    <row r="294" spans="1:4" hidden="1" x14ac:dyDescent="0.3">
      <c r="A294" s="37">
        <f t="shared" si="4"/>
        <v>45918</v>
      </c>
      <c r="B294" s="29" t="str">
        <f>IF(VLOOKUP($A294,'PM10 Results'!$A$1617:$F$3110,2,FALSE)="","",VLOOKUP($A294,'PM10 Results'!$A$1617:$F$3110,2,FALSE))</f>
        <v/>
      </c>
      <c r="C294" s="29" t="str">
        <f>IF(VLOOKUP($A294,'PM10 Results'!$A$1617:$F$3110,4,FALSE)="","",VLOOKUP($A294,'PM10 Results'!$A$1617:$F$3110,4,FALSE))</f>
        <v/>
      </c>
      <c r="D294" s="29" t="str">
        <f>IF(VLOOKUP($A294,'PM10 Results'!$A$1617:$F$3110,6,FALSE)="","",VLOOKUP($A294,'PM10 Results'!$A$1617:$F$3110,6,FALSE))</f>
        <v/>
      </c>
    </row>
    <row r="295" spans="1:4" hidden="1" x14ac:dyDescent="0.3">
      <c r="A295" s="37">
        <f t="shared" si="4"/>
        <v>45919</v>
      </c>
      <c r="B295" s="29" t="str">
        <f>IF(VLOOKUP($A295,'PM10 Results'!$A$1617:$F$3110,2,FALSE)="","",VLOOKUP($A295,'PM10 Results'!$A$1617:$F$3110,2,FALSE))</f>
        <v/>
      </c>
      <c r="C295" s="29" t="str">
        <f>IF(VLOOKUP($A295,'PM10 Results'!$A$1617:$F$3110,4,FALSE)="","",VLOOKUP($A295,'PM10 Results'!$A$1617:$F$3110,4,FALSE))</f>
        <v/>
      </c>
      <c r="D295" s="29" t="str">
        <f>IF(VLOOKUP($A295,'PM10 Results'!$A$1617:$F$3110,6,FALSE)="","",VLOOKUP($A295,'PM10 Results'!$A$1617:$F$3110,6,FALSE))</f>
        <v/>
      </c>
    </row>
    <row r="296" spans="1:4" hidden="1" x14ac:dyDescent="0.3">
      <c r="A296" s="37">
        <f t="shared" si="4"/>
        <v>45920</v>
      </c>
      <c r="B296" s="29" t="str">
        <f>IF(VLOOKUP($A296,'PM10 Results'!$A$1617:$F$3110,2,FALSE)="","",VLOOKUP($A296,'PM10 Results'!$A$1617:$F$3110,2,FALSE))</f>
        <v/>
      </c>
      <c r="C296" s="29" t="str">
        <f>IF(VLOOKUP($A296,'PM10 Results'!$A$1617:$F$3110,4,FALSE)="","",VLOOKUP($A296,'PM10 Results'!$A$1617:$F$3110,4,FALSE))</f>
        <v/>
      </c>
      <c r="D296" s="29" t="str">
        <f>IF(VLOOKUP($A296,'PM10 Results'!$A$1617:$F$3110,6,FALSE)="","",VLOOKUP($A296,'PM10 Results'!$A$1617:$F$3110,6,FALSE))</f>
        <v/>
      </c>
    </row>
    <row r="297" spans="1:4" hidden="1" x14ac:dyDescent="0.3">
      <c r="A297" s="37">
        <f t="shared" si="4"/>
        <v>45921</v>
      </c>
      <c r="B297" s="29" t="str">
        <f>IF(VLOOKUP($A297,'PM10 Results'!$A$1617:$F$3110,2,FALSE)="","",VLOOKUP($A297,'PM10 Results'!$A$1617:$F$3110,2,FALSE))</f>
        <v/>
      </c>
      <c r="C297" s="29" t="str">
        <f>IF(VLOOKUP($A297,'PM10 Results'!$A$1617:$F$3110,4,FALSE)="","",VLOOKUP($A297,'PM10 Results'!$A$1617:$F$3110,4,FALSE))</f>
        <v/>
      </c>
      <c r="D297" s="29" t="str">
        <f>IF(VLOOKUP($A297,'PM10 Results'!$A$1617:$F$3110,6,FALSE)="","",VLOOKUP($A297,'PM10 Results'!$A$1617:$F$3110,6,FALSE))</f>
        <v/>
      </c>
    </row>
    <row r="298" spans="1:4" hidden="1" x14ac:dyDescent="0.3">
      <c r="A298" s="37">
        <f t="shared" si="4"/>
        <v>45922</v>
      </c>
      <c r="B298" s="29" t="str">
        <f>IF(VLOOKUP($A298,'PM10 Results'!$A$1617:$F$3110,2,FALSE)="","",VLOOKUP($A298,'PM10 Results'!$A$1617:$F$3110,2,FALSE))</f>
        <v/>
      </c>
      <c r="C298" s="29" t="str">
        <f>IF(VLOOKUP($A298,'PM10 Results'!$A$1617:$F$3110,4,FALSE)="","",VLOOKUP($A298,'PM10 Results'!$A$1617:$F$3110,4,FALSE))</f>
        <v/>
      </c>
      <c r="D298" s="29" t="str">
        <f>IF(VLOOKUP($A298,'PM10 Results'!$A$1617:$F$3110,6,FALSE)="","",VLOOKUP($A298,'PM10 Results'!$A$1617:$F$3110,6,FALSE))</f>
        <v/>
      </c>
    </row>
    <row r="299" spans="1:4" hidden="1" x14ac:dyDescent="0.3">
      <c r="A299" s="37">
        <f t="shared" si="4"/>
        <v>45923</v>
      </c>
      <c r="B299" s="29" t="str">
        <f>IF(VLOOKUP($A299,'PM10 Results'!$A$1617:$F$3110,2,FALSE)="","",VLOOKUP($A299,'PM10 Results'!$A$1617:$F$3110,2,FALSE))</f>
        <v/>
      </c>
      <c r="C299" s="29" t="str">
        <f>IF(VLOOKUP($A299,'PM10 Results'!$A$1617:$F$3110,4,FALSE)="","",VLOOKUP($A299,'PM10 Results'!$A$1617:$F$3110,4,FALSE))</f>
        <v/>
      </c>
      <c r="D299" s="29" t="str">
        <f>IF(VLOOKUP($A299,'PM10 Results'!$A$1617:$F$3110,6,FALSE)="","",VLOOKUP($A299,'PM10 Results'!$A$1617:$F$3110,6,FALSE))</f>
        <v/>
      </c>
    </row>
    <row r="300" spans="1:4" hidden="1" x14ac:dyDescent="0.3">
      <c r="A300" s="37">
        <f t="shared" si="4"/>
        <v>45924</v>
      </c>
      <c r="B300" s="29" t="str">
        <f>IF(VLOOKUP($A300,'PM10 Results'!$A$1617:$F$3110,2,FALSE)="","",VLOOKUP($A300,'PM10 Results'!$A$1617:$F$3110,2,FALSE))</f>
        <v/>
      </c>
      <c r="C300" s="29" t="str">
        <f>IF(VLOOKUP($A300,'PM10 Results'!$A$1617:$F$3110,4,FALSE)="","",VLOOKUP($A300,'PM10 Results'!$A$1617:$F$3110,4,FALSE))</f>
        <v/>
      </c>
      <c r="D300" s="29" t="str">
        <f>IF(VLOOKUP($A300,'PM10 Results'!$A$1617:$F$3110,6,FALSE)="","",VLOOKUP($A300,'PM10 Results'!$A$1617:$F$3110,6,FALSE))</f>
        <v/>
      </c>
    </row>
    <row r="301" spans="1:4" hidden="1" x14ac:dyDescent="0.3">
      <c r="A301" s="37">
        <f t="shared" si="4"/>
        <v>45925</v>
      </c>
      <c r="B301" s="29" t="str">
        <f>IF(VLOOKUP($A301,'PM10 Results'!$A$1617:$F$3110,2,FALSE)="","",VLOOKUP($A301,'PM10 Results'!$A$1617:$F$3110,2,FALSE))</f>
        <v/>
      </c>
      <c r="C301" s="29" t="str">
        <f>IF(VLOOKUP($A301,'PM10 Results'!$A$1617:$F$3110,4,FALSE)="","",VLOOKUP($A301,'PM10 Results'!$A$1617:$F$3110,4,FALSE))</f>
        <v/>
      </c>
      <c r="D301" s="29" t="str">
        <f>IF(VLOOKUP($A301,'PM10 Results'!$A$1617:$F$3110,6,FALSE)="","",VLOOKUP($A301,'PM10 Results'!$A$1617:$F$3110,6,FALSE))</f>
        <v/>
      </c>
    </row>
    <row r="302" spans="1:4" hidden="1" x14ac:dyDescent="0.3">
      <c r="A302" s="37">
        <f t="shared" si="4"/>
        <v>45926</v>
      </c>
      <c r="B302" s="29" t="str">
        <f>IF(VLOOKUP($A302,'PM10 Results'!$A$1617:$F$3110,2,FALSE)="","",VLOOKUP($A302,'PM10 Results'!$A$1617:$F$3110,2,FALSE))</f>
        <v/>
      </c>
      <c r="C302" s="29" t="str">
        <f>IF(VLOOKUP($A302,'PM10 Results'!$A$1617:$F$3110,4,FALSE)="","",VLOOKUP($A302,'PM10 Results'!$A$1617:$F$3110,4,FALSE))</f>
        <v/>
      </c>
      <c r="D302" s="29" t="str">
        <f>IF(VLOOKUP($A302,'PM10 Results'!$A$1617:$F$3110,6,FALSE)="","",VLOOKUP($A302,'PM10 Results'!$A$1617:$F$3110,6,FALSE))</f>
        <v/>
      </c>
    </row>
    <row r="303" spans="1:4" hidden="1" x14ac:dyDescent="0.3">
      <c r="A303" s="37">
        <f t="shared" si="4"/>
        <v>45927</v>
      </c>
      <c r="B303" s="29" t="str">
        <f>IF(VLOOKUP($A303,'PM10 Results'!$A$1617:$F$3110,2,FALSE)="","",VLOOKUP($A303,'PM10 Results'!$A$1617:$F$3110,2,FALSE))</f>
        <v/>
      </c>
      <c r="C303" s="29" t="str">
        <f>IF(VLOOKUP($A303,'PM10 Results'!$A$1617:$F$3110,4,FALSE)="","",VLOOKUP($A303,'PM10 Results'!$A$1617:$F$3110,4,FALSE))</f>
        <v/>
      </c>
      <c r="D303" s="29" t="str">
        <f>IF(VLOOKUP($A303,'PM10 Results'!$A$1617:$F$3110,6,FALSE)="","",VLOOKUP($A303,'PM10 Results'!$A$1617:$F$3110,6,FALSE))</f>
        <v/>
      </c>
    </row>
    <row r="304" spans="1:4" hidden="1" x14ac:dyDescent="0.3">
      <c r="A304" s="37">
        <f t="shared" si="4"/>
        <v>45928</v>
      </c>
      <c r="B304" s="29" t="str">
        <f>IF(VLOOKUP($A304,'PM10 Results'!$A$1617:$F$3110,2,FALSE)="","",VLOOKUP($A304,'PM10 Results'!$A$1617:$F$3110,2,FALSE))</f>
        <v/>
      </c>
      <c r="C304" s="29" t="str">
        <f>IF(VLOOKUP($A304,'PM10 Results'!$A$1617:$F$3110,4,FALSE)="","",VLOOKUP($A304,'PM10 Results'!$A$1617:$F$3110,4,FALSE))</f>
        <v/>
      </c>
      <c r="D304" s="29" t="str">
        <f>IF(VLOOKUP($A304,'PM10 Results'!$A$1617:$F$3110,6,FALSE)="","",VLOOKUP($A304,'PM10 Results'!$A$1617:$F$3110,6,FALSE))</f>
        <v/>
      </c>
    </row>
    <row r="305" spans="1:4" hidden="1" x14ac:dyDescent="0.3">
      <c r="A305" s="37">
        <f t="shared" si="4"/>
        <v>45929</v>
      </c>
      <c r="B305" s="29" t="str">
        <f>IF(VLOOKUP($A305,'PM10 Results'!$A$1617:$F$3110,2,FALSE)="","",VLOOKUP($A305,'PM10 Results'!$A$1617:$F$3110,2,FALSE))</f>
        <v/>
      </c>
      <c r="C305" s="29" t="str">
        <f>IF(VLOOKUP($A305,'PM10 Results'!$A$1617:$F$3110,4,FALSE)="","",VLOOKUP($A305,'PM10 Results'!$A$1617:$F$3110,4,FALSE))</f>
        <v/>
      </c>
      <c r="D305" s="29" t="str">
        <f>IF(VLOOKUP($A305,'PM10 Results'!$A$1617:$F$3110,6,FALSE)="","",VLOOKUP($A305,'PM10 Results'!$A$1617:$F$3110,6,FALSE))</f>
        <v/>
      </c>
    </row>
    <row r="306" spans="1:4" hidden="1" x14ac:dyDescent="0.3">
      <c r="A306" s="37">
        <f t="shared" si="4"/>
        <v>45930</v>
      </c>
      <c r="B306" s="29" t="str">
        <f>IF(VLOOKUP($A306,'PM10 Results'!$A$1617:$F$3110,2,FALSE)="","",VLOOKUP($A306,'PM10 Results'!$A$1617:$F$3110,2,FALSE))</f>
        <v/>
      </c>
      <c r="C306" s="29" t="str">
        <f>IF(VLOOKUP($A306,'PM10 Results'!$A$1617:$F$3110,4,FALSE)="","",VLOOKUP($A306,'PM10 Results'!$A$1617:$F$3110,4,FALSE))</f>
        <v/>
      </c>
      <c r="D306" s="29" t="str">
        <f>IF(VLOOKUP($A306,'PM10 Results'!$A$1617:$F$3110,6,FALSE)="","",VLOOKUP($A306,'PM10 Results'!$A$1617:$F$3110,6,FALSE))</f>
        <v/>
      </c>
    </row>
    <row r="307" spans="1:4" hidden="1" x14ac:dyDescent="0.3">
      <c r="A307" s="37">
        <f t="shared" si="4"/>
        <v>45931</v>
      </c>
      <c r="B307" s="29" t="str">
        <f>IF(VLOOKUP($A307,'PM10 Results'!$A$1617:$F$3110,2,FALSE)="","",VLOOKUP($A307,'PM10 Results'!$A$1617:$F$3110,2,FALSE))</f>
        <v/>
      </c>
      <c r="C307" s="29" t="str">
        <f>IF(VLOOKUP($A307,'PM10 Results'!$A$1617:$F$3110,4,FALSE)="","",VLOOKUP($A307,'PM10 Results'!$A$1617:$F$3110,4,FALSE))</f>
        <v/>
      </c>
      <c r="D307" s="29" t="str">
        <f>IF(VLOOKUP($A307,'PM10 Results'!$A$1617:$F$3110,6,FALSE)="","",VLOOKUP($A307,'PM10 Results'!$A$1617:$F$3110,6,FALSE))</f>
        <v/>
      </c>
    </row>
    <row r="308" spans="1:4" hidden="1" x14ac:dyDescent="0.3">
      <c r="A308" s="37">
        <f t="shared" si="4"/>
        <v>45932</v>
      </c>
      <c r="B308" s="29" t="str">
        <f>IF(VLOOKUP($A308,'PM10 Results'!$A$1617:$F$3110,2,FALSE)="","",VLOOKUP($A308,'PM10 Results'!$A$1617:$F$3110,2,FALSE))</f>
        <v/>
      </c>
      <c r="C308" s="29" t="str">
        <f>IF(VLOOKUP($A308,'PM10 Results'!$A$1617:$F$3110,4,FALSE)="","",VLOOKUP($A308,'PM10 Results'!$A$1617:$F$3110,4,FALSE))</f>
        <v/>
      </c>
      <c r="D308" s="29" t="str">
        <f>IF(VLOOKUP($A308,'PM10 Results'!$A$1617:$F$3110,6,FALSE)="","",VLOOKUP($A308,'PM10 Results'!$A$1617:$F$3110,6,FALSE))</f>
        <v/>
      </c>
    </row>
    <row r="309" spans="1:4" hidden="1" x14ac:dyDescent="0.3">
      <c r="A309" s="37">
        <f t="shared" si="4"/>
        <v>45933</v>
      </c>
      <c r="B309" s="29" t="str">
        <f>IF(VLOOKUP($A309,'PM10 Results'!$A$1617:$F$3110,2,FALSE)="","",VLOOKUP($A309,'PM10 Results'!$A$1617:$F$3110,2,FALSE))</f>
        <v/>
      </c>
      <c r="C309" s="29" t="str">
        <f>IF(VLOOKUP($A309,'PM10 Results'!$A$1617:$F$3110,4,FALSE)="","",VLOOKUP($A309,'PM10 Results'!$A$1617:$F$3110,4,FALSE))</f>
        <v/>
      </c>
      <c r="D309" s="29" t="str">
        <f>IF(VLOOKUP($A309,'PM10 Results'!$A$1617:$F$3110,6,FALSE)="","",VLOOKUP($A309,'PM10 Results'!$A$1617:$F$3110,6,FALSE))</f>
        <v/>
      </c>
    </row>
    <row r="310" spans="1:4" hidden="1" x14ac:dyDescent="0.3">
      <c r="A310" s="37">
        <f t="shared" si="4"/>
        <v>45934</v>
      </c>
      <c r="B310" s="29" t="str">
        <f>IF(VLOOKUP($A310,'PM10 Results'!$A$1617:$F$3110,2,FALSE)="","",VLOOKUP($A310,'PM10 Results'!$A$1617:$F$3110,2,FALSE))</f>
        <v/>
      </c>
      <c r="C310" s="29" t="str">
        <f>IF(VLOOKUP($A310,'PM10 Results'!$A$1617:$F$3110,4,FALSE)="","",VLOOKUP($A310,'PM10 Results'!$A$1617:$F$3110,4,FALSE))</f>
        <v/>
      </c>
      <c r="D310" s="29" t="str">
        <f>IF(VLOOKUP($A310,'PM10 Results'!$A$1617:$F$3110,6,FALSE)="","",VLOOKUP($A310,'PM10 Results'!$A$1617:$F$3110,6,FALSE))</f>
        <v/>
      </c>
    </row>
    <row r="311" spans="1:4" hidden="1" x14ac:dyDescent="0.3">
      <c r="A311" s="37">
        <f t="shared" si="4"/>
        <v>45935</v>
      </c>
      <c r="B311" s="29" t="str">
        <f>IF(VLOOKUP($A311,'PM10 Results'!$A$1617:$F$3110,2,FALSE)="","",VLOOKUP($A311,'PM10 Results'!$A$1617:$F$3110,2,FALSE))</f>
        <v/>
      </c>
      <c r="C311" s="29" t="str">
        <f>IF(VLOOKUP($A311,'PM10 Results'!$A$1617:$F$3110,4,FALSE)="","",VLOOKUP($A311,'PM10 Results'!$A$1617:$F$3110,4,FALSE))</f>
        <v/>
      </c>
      <c r="D311" s="29" t="str">
        <f>IF(VLOOKUP($A311,'PM10 Results'!$A$1617:$F$3110,6,FALSE)="","",VLOOKUP($A311,'PM10 Results'!$A$1617:$F$3110,6,FALSE))</f>
        <v/>
      </c>
    </row>
    <row r="312" spans="1:4" hidden="1" x14ac:dyDescent="0.3">
      <c r="A312" s="37">
        <f t="shared" si="4"/>
        <v>45936</v>
      </c>
      <c r="B312" s="29" t="str">
        <f>IF(VLOOKUP($A312,'PM10 Results'!$A$1617:$F$3110,2,FALSE)="","",VLOOKUP($A312,'PM10 Results'!$A$1617:$F$3110,2,FALSE))</f>
        <v/>
      </c>
      <c r="C312" s="29" t="str">
        <f>IF(VLOOKUP($A312,'PM10 Results'!$A$1617:$F$3110,4,FALSE)="","",VLOOKUP($A312,'PM10 Results'!$A$1617:$F$3110,4,FALSE))</f>
        <v/>
      </c>
      <c r="D312" s="29" t="str">
        <f>IF(VLOOKUP($A312,'PM10 Results'!$A$1617:$F$3110,6,FALSE)="","",VLOOKUP($A312,'PM10 Results'!$A$1617:$F$3110,6,FALSE))</f>
        <v/>
      </c>
    </row>
    <row r="313" spans="1:4" hidden="1" x14ac:dyDescent="0.3">
      <c r="A313" s="37">
        <f t="shared" si="4"/>
        <v>45937</v>
      </c>
      <c r="B313" s="29" t="str">
        <f>IF(VLOOKUP($A313,'PM10 Results'!$A$1617:$F$3110,2,FALSE)="","",VLOOKUP($A313,'PM10 Results'!$A$1617:$F$3110,2,FALSE))</f>
        <v/>
      </c>
      <c r="C313" s="29" t="str">
        <f>IF(VLOOKUP($A313,'PM10 Results'!$A$1617:$F$3110,4,FALSE)="","",VLOOKUP($A313,'PM10 Results'!$A$1617:$F$3110,4,FALSE))</f>
        <v/>
      </c>
      <c r="D313" s="29" t="str">
        <f>IF(VLOOKUP($A313,'PM10 Results'!$A$1617:$F$3110,6,FALSE)="","",VLOOKUP($A313,'PM10 Results'!$A$1617:$F$3110,6,FALSE))</f>
        <v/>
      </c>
    </row>
    <row r="314" spans="1:4" hidden="1" x14ac:dyDescent="0.3">
      <c r="A314" s="37">
        <f t="shared" si="4"/>
        <v>45938</v>
      </c>
      <c r="B314" s="29" t="str">
        <f>IF(VLOOKUP($A314,'PM10 Results'!$A$1617:$F$3110,2,FALSE)="","",VLOOKUP($A314,'PM10 Results'!$A$1617:$F$3110,2,FALSE))</f>
        <v/>
      </c>
      <c r="C314" s="29" t="str">
        <f>IF(VLOOKUP($A314,'PM10 Results'!$A$1617:$F$3110,4,FALSE)="","",VLOOKUP($A314,'PM10 Results'!$A$1617:$F$3110,4,FALSE))</f>
        <v/>
      </c>
      <c r="D314" s="29" t="str">
        <f>IF(VLOOKUP($A314,'PM10 Results'!$A$1617:$F$3110,6,FALSE)="","",VLOOKUP($A314,'PM10 Results'!$A$1617:$F$3110,6,FALSE))</f>
        <v/>
      </c>
    </row>
    <row r="315" spans="1:4" hidden="1" x14ac:dyDescent="0.3">
      <c r="A315" s="37">
        <f t="shared" si="4"/>
        <v>45939</v>
      </c>
      <c r="B315" s="29" t="str">
        <f>IF(VLOOKUP($A315,'PM10 Results'!$A$1617:$F$3110,2,FALSE)="","",VLOOKUP($A315,'PM10 Results'!$A$1617:$F$3110,2,FALSE))</f>
        <v/>
      </c>
      <c r="C315" s="29" t="str">
        <f>IF(VLOOKUP($A315,'PM10 Results'!$A$1617:$F$3110,4,FALSE)="","",VLOOKUP($A315,'PM10 Results'!$A$1617:$F$3110,4,FALSE))</f>
        <v/>
      </c>
      <c r="D315" s="29" t="str">
        <f>IF(VLOOKUP($A315,'PM10 Results'!$A$1617:$F$3110,6,FALSE)="","",VLOOKUP($A315,'PM10 Results'!$A$1617:$F$3110,6,FALSE))</f>
        <v/>
      </c>
    </row>
    <row r="316" spans="1:4" hidden="1" x14ac:dyDescent="0.3">
      <c r="A316" s="37">
        <f t="shared" si="4"/>
        <v>45940</v>
      </c>
      <c r="B316" s="29" t="str">
        <f>IF(VLOOKUP($A316,'PM10 Results'!$A$1617:$F$3110,2,FALSE)="","",VLOOKUP($A316,'PM10 Results'!$A$1617:$F$3110,2,FALSE))</f>
        <v/>
      </c>
      <c r="C316" s="29" t="str">
        <f>IF(VLOOKUP($A316,'PM10 Results'!$A$1617:$F$3110,4,FALSE)="","",VLOOKUP($A316,'PM10 Results'!$A$1617:$F$3110,4,FALSE))</f>
        <v/>
      </c>
      <c r="D316" s="29" t="str">
        <f>IF(VLOOKUP($A316,'PM10 Results'!$A$1617:$F$3110,6,FALSE)="","",VLOOKUP($A316,'PM10 Results'!$A$1617:$F$3110,6,FALSE))</f>
        <v/>
      </c>
    </row>
    <row r="317" spans="1:4" hidden="1" x14ac:dyDescent="0.3">
      <c r="A317" s="37">
        <f t="shared" si="4"/>
        <v>45941</v>
      </c>
      <c r="B317" s="29" t="str">
        <f>IF(VLOOKUP($A317,'PM10 Results'!$A$1617:$F$3110,2,FALSE)="","",VLOOKUP($A317,'PM10 Results'!$A$1617:$F$3110,2,FALSE))</f>
        <v/>
      </c>
      <c r="C317" s="29" t="str">
        <f>IF(VLOOKUP($A317,'PM10 Results'!$A$1617:$F$3110,4,FALSE)="","",VLOOKUP($A317,'PM10 Results'!$A$1617:$F$3110,4,FALSE))</f>
        <v/>
      </c>
      <c r="D317" s="29" t="str">
        <f>IF(VLOOKUP($A317,'PM10 Results'!$A$1617:$F$3110,6,FALSE)="","",VLOOKUP($A317,'PM10 Results'!$A$1617:$F$3110,6,FALSE))</f>
        <v/>
      </c>
    </row>
    <row r="318" spans="1:4" hidden="1" x14ac:dyDescent="0.3">
      <c r="A318" s="37">
        <f t="shared" si="4"/>
        <v>45942</v>
      </c>
      <c r="B318" s="29" t="str">
        <f>IF(VLOOKUP($A318,'PM10 Results'!$A$1617:$F$3110,2,FALSE)="","",VLOOKUP($A318,'PM10 Results'!$A$1617:$F$3110,2,FALSE))</f>
        <v/>
      </c>
      <c r="C318" s="29" t="str">
        <f>IF(VLOOKUP($A318,'PM10 Results'!$A$1617:$F$3110,4,FALSE)="","",VLOOKUP($A318,'PM10 Results'!$A$1617:$F$3110,4,FALSE))</f>
        <v/>
      </c>
      <c r="D318" s="29" t="str">
        <f>IF(VLOOKUP($A318,'PM10 Results'!$A$1617:$F$3110,6,FALSE)="","",VLOOKUP($A318,'PM10 Results'!$A$1617:$F$3110,6,FALSE))</f>
        <v/>
      </c>
    </row>
    <row r="319" spans="1:4" hidden="1" x14ac:dyDescent="0.3">
      <c r="A319" s="37">
        <f t="shared" si="4"/>
        <v>45943</v>
      </c>
      <c r="B319" s="29" t="str">
        <f>IF(VLOOKUP($A319,'PM10 Results'!$A$1617:$F$3110,2,FALSE)="","",VLOOKUP($A319,'PM10 Results'!$A$1617:$F$3110,2,FALSE))</f>
        <v/>
      </c>
      <c r="C319" s="29" t="str">
        <f>IF(VLOOKUP($A319,'PM10 Results'!$A$1617:$F$3110,4,FALSE)="","",VLOOKUP($A319,'PM10 Results'!$A$1617:$F$3110,4,FALSE))</f>
        <v/>
      </c>
      <c r="D319" s="29" t="str">
        <f>IF(VLOOKUP($A319,'PM10 Results'!$A$1617:$F$3110,6,FALSE)="","",VLOOKUP($A319,'PM10 Results'!$A$1617:$F$3110,6,FALSE))</f>
        <v/>
      </c>
    </row>
    <row r="320" spans="1:4" hidden="1" x14ac:dyDescent="0.3">
      <c r="A320" s="37">
        <f t="shared" si="4"/>
        <v>45944</v>
      </c>
      <c r="B320" s="29" t="str">
        <f>IF(VLOOKUP($A320,'PM10 Results'!$A$1617:$F$3110,2,FALSE)="","",VLOOKUP($A320,'PM10 Results'!$A$1617:$F$3110,2,FALSE))</f>
        <v/>
      </c>
      <c r="C320" s="29" t="str">
        <f>IF(VLOOKUP($A320,'PM10 Results'!$A$1617:$F$3110,4,FALSE)="","",VLOOKUP($A320,'PM10 Results'!$A$1617:$F$3110,4,FALSE))</f>
        <v/>
      </c>
      <c r="D320" s="29" t="str">
        <f>IF(VLOOKUP($A320,'PM10 Results'!$A$1617:$F$3110,6,FALSE)="","",VLOOKUP($A320,'PM10 Results'!$A$1617:$F$3110,6,FALSE))</f>
        <v/>
      </c>
    </row>
    <row r="321" spans="1:4" hidden="1" x14ac:dyDescent="0.3">
      <c r="A321" s="37">
        <f t="shared" si="4"/>
        <v>45945</v>
      </c>
      <c r="B321" s="29" t="str">
        <f>IF(VLOOKUP($A321,'PM10 Results'!$A$1617:$F$3110,2,FALSE)="","",VLOOKUP($A321,'PM10 Results'!$A$1617:$F$3110,2,FALSE))</f>
        <v/>
      </c>
      <c r="C321" s="29" t="str">
        <f>IF(VLOOKUP($A321,'PM10 Results'!$A$1617:$F$3110,4,FALSE)="","",VLOOKUP($A321,'PM10 Results'!$A$1617:$F$3110,4,FALSE))</f>
        <v/>
      </c>
      <c r="D321" s="29" t="str">
        <f>IF(VLOOKUP($A321,'PM10 Results'!$A$1617:$F$3110,6,FALSE)="","",VLOOKUP($A321,'PM10 Results'!$A$1617:$F$3110,6,FALSE))</f>
        <v/>
      </c>
    </row>
    <row r="322" spans="1:4" hidden="1" x14ac:dyDescent="0.3">
      <c r="A322" s="37">
        <f t="shared" si="4"/>
        <v>45946</v>
      </c>
      <c r="B322" s="29" t="str">
        <f>IF(VLOOKUP($A322,'PM10 Results'!$A$1617:$F$3110,2,FALSE)="","",VLOOKUP($A322,'PM10 Results'!$A$1617:$F$3110,2,FALSE))</f>
        <v/>
      </c>
      <c r="C322" s="29" t="str">
        <f>IF(VLOOKUP($A322,'PM10 Results'!$A$1617:$F$3110,4,FALSE)="","",VLOOKUP($A322,'PM10 Results'!$A$1617:$F$3110,4,FALSE))</f>
        <v/>
      </c>
      <c r="D322" s="29" t="str">
        <f>IF(VLOOKUP($A322,'PM10 Results'!$A$1617:$F$3110,6,FALSE)="","",VLOOKUP($A322,'PM10 Results'!$A$1617:$F$3110,6,FALSE))</f>
        <v/>
      </c>
    </row>
    <row r="323" spans="1:4" hidden="1" x14ac:dyDescent="0.3">
      <c r="A323" s="37">
        <f t="shared" si="4"/>
        <v>45947</v>
      </c>
      <c r="B323" s="29" t="str">
        <f>IF(VLOOKUP($A323,'PM10 Results'!$A$1617:$F$3110,2,FALSE)="","",VLOOKUP($A323,'PM10 Results'!$A$1617:$F$3110,2,FALSE))</f>
        <v/>
      </c>
      <c r="C323" s="29" t="str">
        <f>IF(VLOOKUP($A323,'PM10 Results'!$A$1617:$F$3110,4,FALSE)="","",VLOOKUP($A323,'PM10 Results'!$A$1617:$F$3110,4,FALSE))</f>
        <v/>
      </c>
      <c r="D323" s="29" t="str">
        <f>IF(VLOOKUP($A323,'PM10 Results'!$A$1617:$F$3110,6,FALSE)="","",VLOOKUP($A323,'PM10 Results'!$A$1617:$F$3110,6,FALSE))</f>
        <v/>
      </c>
    </row>
    <row r="324" spans="1:4" hidden="1" x14ac:dyDescent="0.3">
      <c r="A324" s="37">
        <f t="shared" si="4"/>
        <v>45948</v>
      </c>
      <c r="B324" s="29" t="str">
        <f>IF(VLOOKUP($A324,'PM10 Results'!$A$1617:$F$3110,2,FALSE)="","",VLOOKUP($A324,'PM10 Results'!$A$1617:$F$3110,2,FALSE))</f>
        <v/>
      </c>
      <c r="C324" s="29" t="str">
        <f>IF(VLOOKUP($A324,'PM10 Results'!$A$1617:$F$3110,4,FALSE)="","",VLOOKUP($A324,'PM10 Results'!$A$1617:$F$3110,4,FALSE))</f>
        <v/>
      </c>
      <c r="D324" s="29" t="str">
        <f>IF(VLOOKUP($A324,'PM10 Results'!$A$1617:$F$3110,6,FALSE)="","",VLOOKUP($A324,'PM10 Results'!$A$1617:$F$3110,6,FALSE))</f>
        <v/>
      </c>
    </row>
    <row r="325" spans="1:4" hidden="1" x14ac:dyDescent="0.3">
      <c r="A325" s="37">
        <f t="shared" ref="A325:A368" si="5">A324+1</f>
        <v>45949</v>
      </c>
      <c r="B325" s="29" t="str">
        <f>IF(VLOOKUP($A325,'PM10 Results'!$A$1617:$F$3110,2,FALSE)="","",VLOOKUP($A325,'PM10 Results'!$A$1617:$F$3110,2,FALSE))</f>
        <v/>
      </c>
      <c r="C325" s="29" t="str">
        <f>IF(VLOOKUP($A325,'PM10 Results'!$A$1617:$F$3110,4,FALSE)="","",VLOOKUP($A325,'PM10 Results'!$A$1617:$F$3110,4,FALSE))</f>
        <v/>
      </c>
      <c r="D325" s="29" t="str">
        <f>IF(VLOOKUP($A325,'PM10 Results'!$A$1617:$F$3110,6,FALSE)="","",VLOOKUP($A325,'PM10 Results'!$A$1617:$F$3110,6,FALSE))</f>
        <v/>
      </c>
    </row>
    <row r="326" spans="1:4" hidden="1" x14ac:dyDescent="0.3">
      <c r="A326" s="37">
        <f t="shared" si="5"/>
        <v>45950</v>
      </c>
      <c r="B326" s="29" t="str">
        <f>IF(VLOOKUP($A326,'PM10 Results'!$A$1617:$F$3110,2,FALSE)="","",VLOOKUP($A326,'PM10 Results'!$A$1617:$F$3110,2,FALSE))</f>
        <v/>
      </c>
      <c r="C326" s="29" t="str">
        <f>IF(VLOOKUP($A326,'PM10 Results'!$A$1617:$F$3110,4,FALSE)="","",VLOOKUP($A326,'PM10 Results'!$A$1617:$F$3110,4,FALSE))</f>
        <v/>
      </c>
      <c r="D326" s="29" t="str">
        <f>IF(VLOOKUP($A326,'PM10 Results'!$A$1617:$F$3110,6,FALSE)="","",VLOOKUP($A326,'PM10 Results'!$A$1617:$F$3110,6,FALSE))</f>
        <v/>
      </c>
    </row>
    <row r="327" spans="1:4" hidden="1" x14ac:dyDescent="0.3">
      <c r="A327" s="37">
        <f t="shared" si="5"/>
        <v>45951</v>
      </c>
      <c r="B327" s="29" t="str">
        <f>IF(VLOOKUP($A327,'PM10 Results'!$A$1617:$F$3110,2,FALSE)="","",VLOOKUP($A327,'PM10 Results'!$A$1617:$F$3110,2,FALSE))</f>
        <v/>
      </c>
      <c r="C327" s="29" t="str">
        <f>IF(VLOOKUP($A327,'PM10 Results'!$A$1617:$F$3110,4,FALSE)="","",VLOOKUP($A327,'PM10 Results'!$A$1617:$F$3110,4,FALSE))</f>
        <v/>
      </c>
      <c r="D327" s="29" t="str">
        <f>IF(VLOOKUP($A327,'PM10 Results'!$A$1617:$F$3110,6,FALSE)="","",VLOOKUP($A327,'PM10 Results'!$A$1617:$F$3110,6,FALSE))</f>
        <v/>
      </c>
    </row>
    <row r="328" spans="1:4" hidden="1" x14ac:dyDescent="0.3">
      <c r="A328" s="37">
        <f t="shared" si="5"/>
        <v>45952</v>
      </c>
      <c r="B328" s="29" t="str">
        <f>IF(VLOOKUP($A328,'PM10 Results'!$A$1617:$F$3110,2,FALSE)="","",VLOOKUP($A328,'PM10 Results'!$A$1617:$F$3110,2,FALSE))</f>
        <v/>
      </c>
      <c r="C328" s="29" t="str">
        <f>IF(VLOOKUP($A328,'PM10 Results'!$A$1617:$F$3110,4,FALSE)="","",VLOOKUP($A328,'PM10 Results'!$A$1617:$F$3110,4,FALSE))</f>
        <v/>
      </c>
      <c r="D328" s="29" t="str">
        <f>IF(VLOOKUP($A328,'PM10 Results'!$A$1617:$F$3110,6,FALSE)="","",VLOOKUP($A328,'PM10 Results'!$A$1617:$F$3110,6,FALSE))</f>
        <v/>
      </c>
    </row>
    <row r="329" spans="1:4" hidden="1" x14ac:dyDescent="0.3">
      <c r="A329" s="37">
        <f t="shared" si="5"/>
        <v>45953</v>
      </c>
      <c r="B329" s="29" t="str">
        <f>IF(VLOOKUP($A329,'PM10 Results'!$A$1617:$F$3110,2,FALSE)="","",VLOOKUP($A329,'PM10 Results'!$A$1617:$F$3110,2,FALSE))</f>
        <v/>
      </c>
      <c r="C329" s="29" t="str">
        <f>IF(VLOOKUP($A329,'PM10 Results'!$A$1617:$F$3110,4,FALSE)="","",VLOOKUP($A329,'PM10 Results'!$A$1617:$F$3110,4,FALSE))</f>
        <v/>
      </c>
      <c r="D329" s="29" t="str">
        <f>IF(VLOOKUP($A329,'PM10 Results'!$A$1617:$F$3110,6,FALSE)="","",VLOOKUP($A329,'PM10 Results'!$A$1617:$F$3110,6,FALSE))</f>
        <v/>
      </c>
    </row>
    <row r="330" spans="1:4" hidden="1" x14ac:dyDescent="0.3">
      <c r="A330" s="37">
        <f t="shared" si="5"/>
        <v>45954</v>
      </c>
      <c r="B330" s="29" t="str">
        <f>IF(VLOOKUP($A330,'PM10 Results'!$A$1617:$F$3110,2,FALSE)="","",VLOOKUP($A330,'PM10 Results'!$A$1617:$F$3110,2,FALSE))</f>
        <v/>
      </c>
      <c r="C330" s="29" t="str">
        <f>IF(VLOOKUP($A330,'PM10 Results'!$A$1617:$F$3110,4,FALSE)="","",VLOOKUP($A330,'PM10 Results'!$A$1617:$F$3110,4,FALSE))</f>
        <v/>
      </c>
      <c r="D330" s="29" t="str">
        <f>IF(VLOOKUP($A330,'PM10 Results'!$A$1617:$F$3110,6,FALSE)="","",VLOOKUP($A330,'PM10 Results'!$A$1617:$F$3110,6,FALSE))</f>
        <v/>
      </c>
    </row>
    <row r="331" spans="1:4" hidden="1" x14ac:dyDescent="0.3">
      <c r="A331" s="37">
        <f t="shared" si="5"/>
        <v>45955</v>
      </c>
      <c r="B331" s="29" t="str">
        <f>IF(VLOOKUP($A331,'PM10 Results'!$A$1617:$F$3110,2,FALSE)="","",VLOOKUP($A331,'PM10 Results'!$A$1617:$F$3110,2,FALSE))</f>
        <v/>
      </c>
      <c r="C331" s="29" t="str">
        <f>IF(VLOOKUP($A331,'PM10 Results'!$A$1617:$F$3110,4,FALSE)="","",VLOOKUP($A331,'PM10 Results'!$A$1617:$F$3110,4,FALSE))</f>
        <v/>
      </c>
      <c r="D331" s="29" t="str">
        <f>IF(VLOOKUP($A331,'PM10 Results'!$A$1617:$F$3110,6,FALSE)="","",VLOOKUP($A331,'PM10 Results'!$A$1617:$F$3110,6,FALSE))</f>
        <v/>
      </c>
    </row>
    <row r="332" spans="1:4" hidden="1" x14ac:dyDescent="0.3">
      <c r="A332" s="37">
        <f t="shared" si="5"/>
        <v>45956</v>
      </c>
      <c r="B332" s="29" t="str">
        <f>IF(VLOOKUP($A332,'PM10 Results'!$A$1617:$F$3110,2,FALSE)="","",VLOOKUP($A332,'PM10 Results'!$A$1617:$F$3110,2,FALSE))</f>
        <v/>
      </c>
      <c r="C332" s="29" t="str">
        <f>IF(VLOOKUP($A332,'PM10 Results'!$A$1617:$F$3110,4,FALSE)="","",VLOOKUP($A332,'PM10 Results'!$A$1617:$F$3110,4,FALSE))</f>
        <v/>
      </c>
      <c r="D332" s="29" t="str">
        <f>IF(VLOOKUP($A332,'PM10 Results'!$A$1617:$F$3110,6,FALSE)="","",VLOOKUP($A332,'PM10 Results'!$A$1617:$F$3110,6,FALSE))</f>
        <v/>
      </c>
    </row>
    <row r="333" spans="1:4" hidden="1" x14ac:dyDescent="0.3">
      <c r="A333" s="37">
        <f t="shared" si="5"/>
        <v>45957</v>
      </c>
      <c r="B333" s="29" t="str">
        <f>IF(VLOOKUP($A333,'PM10 Results'!$A$1617:$F$3110,2,FALSE)="","",VLOOKUP($A333,'PM10 Results'!$A$1617:$F$3110,2,FALSE))</f>
        <v/>
      </c>
      <c r="C333" s="29" t="str">
        <f>IF(VLOOKUP($A333,'PM10 Results'!$A$1617:$F$3110,4,FALSE)="","",VLOOKUP($A333,'PM10 Results'!$A$1617:$F$3110,4,FALSE))</f>
        <v/>
      </c>
      <c r="D333" s="29" t="str">
        <f>IF(VLOOKUP($A333,'PM10 Results'!$A$1617:$F$3110,6,FALSE)="","",VLOOKUP($A333,'PM10 Results'!$A$1617:$F$3110,6,FALSE))</f>
        <v/>
      </c>
    </row>
    <row r="334" spans="1:4" hidden="1" x14ac:dyDescent="0.3">
      <c r="A334" s="37">
        <f t="shared" si="5"/>
        <v>45958</v>
      </c>
      <c r="B334" s="29" t="str">
        <f>IF(VLOOKUP($A334,'PM10 Results'!$A$1617:$F$3110,2,FALSE)="","",VLOOKUP($A334,'PM10 Results'!$A$1617:$F$3110,2,FALSE))</f>
        <v/>
      </c>
      <c r="C334" s="29" t="str">
        <f>IF(VLOOKUP($A334,'PM10 Results'!$A$1617:$F$3110,4,FALSE)="","",VLOOKUP($A334,'PM10 Results'!$A$1617:$F$3110,4,FALSE))</f>
        <v/>
      </c>
      <c r="D334" s="29" t="str">
        <f>IF(VLOOKUP($A334,'PM10 Results'!$A$1617:$F$3110,6,FALSE)="","",VLOOKUP($A334,'PM10 Results'!$A$1617:$F$3110,6,FALSE))</f>
        <v/>
      </c>
    </row>
    <row r="335" spans="1:4" hidden="1" x14ac:dyDescent="0.3">
      <c r="A335" s="37">
        <f t="shared" si="5"/>
        <v>45959</v>
      </c>
      <c r="B335" s="29" t="str">
        <f>IF(VLOOKUP($A335,'PM10 Results'!$A$1617:$F$3110,2,FALSE)="","",VLOOKUP($A335,'PM10 Results'!$A$1617:$F$3110,2,FALSE))</f>
        <v/>
      </c>
      <c r="C335" s="29" t="str">
        <f>IF(VLOOKUP($A335,'PM10 Results'!$A$1617:$F$3110,4,FALSE)="","",VLOOKUP($A335,'PM10 Results'!$A$1617:$F$3110,4,FALSE))</f>
        <v/>
      </c>
      <c r="D335" s="29" t="str">
        <f>IF(VLOOKUP($A335,'PM10 Results'!$A$1617:$F$3110,6,FALSE)="","",VLOOKUP($A335,'PM10 Results'!$A$1617:$F$3110,6,FALSE))</f>
        <v/>
      </c>
    </row>
    <row r="336" spans="1:4" hidden="1" x14ac:dyDescent="0.3">
      <c r="A336" s="37">
        <f t="shared" si="5"/>
        <v>45960</v>
      </c>
      <c r="B336" s="29" t="str">
        <f>IF(VLOOKUP($A336,'PM10 Results'!$A$1617:$F$3110,2,FALSE)="","",VLOOKUP($A336,'PM10 Results'!$A$1617:$F$3110,2,FALSE))</f>
        <v/>
      </c>
      <c r="C336" s="29" t="str">
        <f>IF(VLOOKUP($A336,'PM10 Results'!$A$1617:$F$3110,4,FALSE)="","",VLOOKUP($A336,'PM10 Results'!$A$1617:$F$3110,4,FALSE))</f>
        <v/>
      </c>
      <c r="D336" s="29" t="str">
        <f>IF(VLOOKUP($A336,'PM10 Results'!$A$1617:$F$3110,6,FALSE)="","",VLOOKUP($A336,'PM10 Results'!$A$1617:$F$3110,6,FALSE))</f>
        <v/>
      </c>
    </row>
    <row r="337" spans="1:4" hidden="1" x14ac:dyDescent="0.3">
      <c r="A337" s="37">
        <f t="shared" si="5"/>
        <v>45961</v>
      </c>
      <c r="B337" s="29" t="str">
        <f>IF(VLOOKUP($A337,'PM10 Results'!$A$1617:$F$3110,2,FALSE)="","",VLOOKUP($A337,'PM10 Results'!$A$1617:$F$3110,2,FALSE))</f>
        <v/>
      </c>
      <c r="C337" s="29" t="str">
        <f>IF(VLOOKUP($A337,'PM10 Results'!$A$1617:$F$3110,4,FALSE)="","",VLOOKUP($A337,'PM10 Results'!$A$1617:$F$3110,4,FALSE))</f>
        <v/>
      </c>
      <c r="D337" s="29" t="str">
        <f>IF(VLOOKUP($A337,'PM10 Results'!$A$1617:$F$3110,6,FALSE)="","",VLOOKUP($A337,'PM10 Results'!$A$1617:$F$3110,6,FALSE))</f>
        <v/>
      </c>
    </row>
    <row r="338" spans="1:4" hidden="1" x14ac:dyDescent="0.3">
      <c r="A338" s="37">
        <f t="shared" si="5"/>
        <v>45962</v>
      </c>
      <c r="B338" s="29" t="str">
        <f>IF(VLOOKUP($A338,'PM10 Results'!$A$1617:$F$3110,2,FALSE)="","",VLOOKUP($A338,'PM10 Results'!$A$1617:$F$3110,2,FALSE))</f>
        <v/>
      </c>
      <c r="C338" s="29" t="str">
        <f>IF(VLOOKUP($A338,'PM10 Results'!$A$1617:$F$3110,4,FALSE)="","",VLOOKUP($A338,'PM10 Results'!$A$1617:$F$3110,4,FALSE))</f>
        <v/>
      </c>
      <c r="D338" s="29" t="str">
        <f>IF(VLOOKUP($A338,'PM10 Results'!$A$1617:$F$3110,6,FALSE)="","",VLOOKUP($A338,'PM10 Results'!$A$1617:$F$3110,6,FALSE))</f>
        <v/>
      </c>
    </row>
    <row r="339" spans="1:4" hidden="1" x14ac:dyDescent="0.3">
      <c r="A339" s="37">
        <f t="shared" si="5"/>
        <v>45963</v>
      </c>
      <c r="B339" s="29" t="str">
        <f>IF(VLOOKUP($A339,'PM10 Results'!$A$1617:$F$3110,2,FALSE)="","",VLOOKUP($A339,'PM10 Results'!$A$1617:$F$3110,2,FALSE))</f>
        <v/>
      </c>
      <c r="C339" s="29" t="str">
        <f>IF(VLOOKUP($A339,'PM10 Results'!$A$1617:$F$3110,4,FALSE)="","",VLOOKUP($A339,'PM10 Results'!$A$1617:$F$3110,4,FALSE))</f>
        <v/>
      </c>
      <c r="D339" s="29" t="str">
        <f>IF(VLOOKUP($A339,'PM10 Results'!$A$1617:$F$3110,6,FALSE)="","",VLOOKUP($A339,'PM10 Results'!$A$1617:$F$3110,6,FALSE))</f>
        <v/>
      </c>
    </row>
    <row r="340" spans="1:4" hidden="1" x14ac:dyDescent="0.3">
      <c r="A340" s="37">
        <f t="shared" si="5"/>
        <v>45964</v>
      </c>
      <c r="B340" s="29" t="str">
        <f>IF(VLOOKUP($A340,'PM10 Results'!$A$1617:$F$3110,2,FALSE)="","",VLOOKUP($A340,'PM10 Results'!$A$1617:$F$3110,2,FALSE))</f>
        <v/>
      </c>
      <c r="C340" s="29" t="str">
        <f>IF(VLOOKUP($A340,'PM10 Results'!$A$1617:$F$3110,4,FALSE)="","",VLOOKUP($A340,'PM10 Results'!$A$1617:$F$3110,4,FALSE))</f>
        <v/>
      </c>
      <c r="D340" s="29" t="str">
        <f>IF(VLOOKUP($A340,'PM10 Results'!$A$1617:$F$3110,6,FALSE)="","",VLOOKUP($A340,'PM10 Results'!$A$1617:$F$3110,6,FALSE))</f>
        <v/>
      </c>
    </row>
    <row r="341" spans="1:4" hidden="1" x14ac:dyDescent="0.3">
      <c r="A341" s="37">
        <f t="shared" si="5"/>
        <v>45965</v>
      </c>
      <c r="B341" s="29" t="str">
        <f>IF(VLOOKUP($A341,'PM10 Results'!$A$1617:$F$3110,2,FALSE)="","",VLOOKUP($A341,'PM10 Results'!$A$1617:$F$3110,2,FALSE))</f>
        <v/>
      </c>
      <c r="C341" s="29" t="str">
        <f>IF(VLOOKUP($A341,'PM10 Results'!$A$1617:$F$3110,4,FALSE)="","",VLOOKUP($A341,'PM10 Results'!$A$1617:$F$3110,4,FALSE))</f>
        <v/>
      </c>
      <c r="D341" s="29" t="str">
        <f>IF(VLOOKUP($A341,'PM10 Results'!$A$1617:$F$3110,6,FALSE)="","",VLOOKUP($A341,'PM10 Results'!$A$1617:$F$3110,6,FALSE))</f>
        <v/>
      </c>
    </row>
    <row r="342" spans="1:4" hidden="1" x14ac:dyDescent="0.3">
      <c r="A342" s="37">
        <f t="shared" si="5"/>
        <v>45966</v>
      </c>
      <c r="B342" s="29" t="str">
        <f>IF(VLOOKUP($A342,'PM10 Results'!$A$1617:$F$3110,2,FALSE)="","",VLOOKUP($A342,'PM10 Results'!$A$1617:$F$3110,2,FALSE))</f>
        <v/>
      </c>
      <c r="C342" s="29" t="str">
        <f>IF(VLOOKUP($A342,'PM10 Results'!$A$1617:$F$3110,4,FALSE)="","",VLOOKUP($A342,'PM10 Results'!$A$1617:$F$3110,4,FALSE))</f>
        <v/>
      </c>
      <c r="D342" s="29" t="str">
        <f>IF(VLOOKUP($A342,'PM10 Results'!$A$1617:$F$3110,6,FALSE)="","",VLOOKUP($A342,'PM10 Results'!$A$1617:$F$3110,6,FALSE))</f>
        <v/>
      </c>
    </row>
    <row r="343" spans="1:4" hidden="1" x14ac:dyDescent="0.3">
      <c r="A343" s="37">
        <f t="shared" si="5"/>
        <v>45967</v>
      </c>
      <c r="B343" s="29" t="str">
        <f>IF(VLOOKUP($A343,'PM10 Results'!$A$1617:$F$3110,2,FALSE)="","",VLOOKUP($A343,'PM10 Results'!$A$1617:$F$3110,2,FALSE))</f>
        <v/>
      </c>
      <c r="C343" s="29" t="str">
        <f>IF(VLOOKUP($A343,'PM10 Results'!$A$1617:$F$3110,4,FALSE)="","",VLOOKUP($A343,'PM10 Results'!$A$1617:$F$3110,4,FALSE))</f>
        <v/>
      </c>
      <c r="D343" s="29" t="str">
        <f>IF(VLOOKUP($A343,'PM10 Results'!$A$1617:$F$3110,6,FALSE)="","",VLOOKUP($A343,'PM10 Results'!$A$1617:$F$3110,6,FALSE))</f>
        <v/>
      </c>
    </row>
    <row r="344" spans="1:4" hidden="1" x14ac:dyDescent="0.3">
      <c r="A344" s="37">
        <f t="shared" si="5"/>
        <v>45968</v>
      </c>
      <c r="B344" s="29" t="str">
        <f>IF(VLOOKUP($A344,'PM10 Results'!$A$1617:$F$3110,2,FALSE)="","",VLOOKUP($A344,'PM10 Results'!$A$1617:$F$3110,2,FALSE))</f>
        <v/>
      </c>
      <c r="C344" s="29" t="str">
        <f>IF(VLOOKUP($A344,'PM10 Results'!$A$1617:$F$3110,4,FALSE)="","",VLOOKUP($A344,'PM10 Results'!$A$1617:$F$3110,4,FALSE))</f>
        <v/>
      </c>
      <c r="D344" s="29" t="str">
        <f>IF(VLOOKUP($A344,'PM10 Results'!$A$1617:$F$3110,6,FALSE)="","",VLOOKUP($A344,'PM10 Results'!$A$1617:$F$3110,6,FALSE))</f>
        <v/>
      </c>
    </row>
    <row r="345" spans="1:4" hidden="1" x14ac:dyDescent="0.3">
      <c r="A345" s="37">
        <f t="shared" si="5"/>
        <v>45969</v>
      </c>
      <c r="B345" s="29" t="str">
        <f>IF(VLOOKUP($A345,'PM10 Results'!$A$1617:$F$3110,2,FALSE)="","",VLOOKUP($A345,'PM10 Results'!$A$1617:$F$3110,2,FALSE))</f>
        <v/>
      </c>
      <c r="C345" s="29" t="str">
        <f>IF(VLOOKUP($A345,'PM10 Results'!$A$1617:$F$3110,4,FALSE)="","",VLOOKUP($A345,'PM10 Results'!$A$1617:$F$3110,4,FALSE))</f>
        <v/>
      </c>
      <c r="D345" s="29" t="str">
        <f>IF(VLOOKUP($A345,'PM10 Results'!$A$1617:$F$3110,6,FALSE)="","",VLOOKUP($A345,'PM10 Results'!$A$1617:$F$3110,6,FALSE))</f>
        <v/>
      </c>
    </row>
    <row r="346" spans="1:4" hidden="1" x14ac:dyDescent="0.3">
      <c r="A346" s="37">
        <f t="shared" si="5"/>
        <v>45970</v>
      </c>
      <c r="B346" s="29" t="str">
        <f>IF(VLOOKUP($A346,'PM10 Results'!$A$1617:$F$3110,2,FALSE)="","",VLOOKUP($A346,'PM10 Results'!$A$1617:$F$3110,2,FALSE))</f>
        <v/>
      </c>
      <c r="C346" s="29" t="str">
        <f>IF(VLOOKUP($A346,'PM10 Results'!$A$1617:$F$3110,4,FALSE)="","",VLOOKUP($A346,'PM10 Results'!$A$1617:$F$3110,4,FALSE))</f>
        <v/>
      </c>
      <c r="D346" s="29" t="str">
        <f>IF(VLOOKUP($A346,'PM10 Results'!$A$1617:$F$3110,6,FALSE)="","",VLOOKUP($A346,'PM10 Results'!$A$1617:$F$3110,6,FALSE))</f>
        <v/>
      </c>
    </row>
    <row r="347" spans="1:4" hidden="1" x14ac:dyDescent="0.3">
      <c r="A347" s="37">
        <f t="shared" si="5"/>
        <v>45971</v>
      </c>
      <c r="B347" s="29" t="str">
        <f>IF(VLOOKUP($A347,'PM10 Results'!$A$1617:$F$3110,2,FALSE)="","",VLOOKUP($A347,'PM10 Results'!$A$1617:$F$3110,2,FALSE))</f>
        <v/>
      </c>
      <c r="C347" s="29" t="str">
        <f>IF(VLOOKUP($A347,'PM10 Results'!$A$1617:$F$3110,4,FALSE)="","",VLOOKUP($A347,'PM10 Results'!$A$1617:$F$3110,4,FALSE))</f>
        <v/>
      </c>
      <c r="D347" s="29" t="str">
        <f>IF(VLOOKUP($A347,'PM10 Results'!$A$1617:$F$3110,6,FALSE)="","",VLOOKUP($A347,'PM10 Results'!$A$1617:$F$3110,6,FALSE))</f>
        <v/>
      </c>
    </row>
    <row r="348" spans="1:4" hidden="1" x14ac:dyDescent="0.3">
      <c r="A348" s="37">
        <f t="shared" si="5"/>
        <v>45972</v>
      </c>
      <c r="B348" s="29" t="str">
        <f>IF(VLOOKUP($A348,'PM10 Results'!$A$1617:$F$3110,2,FALSE)="","",VLOOKUP($A348,'PM10 Results'!$A$1617:$F$3110,2,FALSE))</f>
        <v/>
      </c>
      <c r="C348" s="29" t="str">
        <f>IF(VLOOKUP($A348,'PM10 Results'!$A$1617:$F$3110,4,FALSE)="","",VLOOKUP($A348,'PM10 Results'!$A$1617:$F$3110,4,FALSE))</f>
        <v/>
      </c>
      <c r="D348" s="29" t="str">
        <f>IF(VLOOKUP($A348,'PM10 Results'!$A$1617:$F$3110,6,FALSE)="","",VLOOKUP($A348,'PM10 Results'!$A$1617:$F$3110,6,FALSE))</f>
        <v/>
      </c>
    </row>
    <row r="349" spans="1:4" hidden="1" x14ac:dyDescent="0.3">
      <c r="A349" s="37">
        <f t="shared" si="5"/>
        <v>45973</v>
      </c>
      <c r="B349" s="29" t="str">
        <f>IF(VLOOKUP($A349,'PM10 Results'!$A$1617:$F$3110,2,FALSE)="","",VLOOKUP($A349,'PM10 Results'!$A$1617:$F$3110,2,FALSE))</f>
        <v/>
      </c>
      <c r="C349" s="29" t="str">
        <f>IF(VLOOKUP($A349,'PM10 Results'!$A$1617:$F$3110,4,FALSE)="","",VLOOKUP($A349,'PM10 Results'!$A$1617:$F$3110,4,FALSE))</f>
        <v/>
      </c>
      <c r="D349" s="29" t="str">
        <f>IF(VLOOKUP($A349,'PM10 Results'!$A$1617:$F$3110,6,FALSE)="","",VLOOKUP($A349,'PM10 Results'!$A$1617:$F$3110,6,FALSE))</f>
        <v/>
      </c>
    </row>
    <row r="350" spans="1:4" hidden="1" x14ac:dyDescent="0.3">
      <c r="A350" s="37">
        <f t="shared" si="5"/>
        <v>45974</v>
      </c>
      <c r="B350" s="29" t="str">
        <f>IF(VLOOKUP($A350,'PM10 Results'!$A$1617:$F$3110,2,FALSE)="","",VLOOKUP($A350,'PM10 Results'!$A$1617:$F$3110,2,FALSE))</f>
        <v/>
      </c>
      <c r="C350" s="29" t="str">
        <f>IF(VLOOKUP($A350,'PM10 Results'!$A$1617:$F$3110,4,FALSE)="","",VLOOKUP($A350,'PM10 Results'!$A$1617:$F$3110,4,FALSE))</f>
        <v/>
      </c>
      <c r="D350" s="29" t="str">
        <f>IF(VLOOKUP($A350,'PM10 Results'!$A$1617:$F$3110,6,FALSE)="","",VLOOKUP($A350,'PM10 Results'!$A$1617:$F$3110,6,FALSE))</f>
        <v/>
      </c>
    </row>
    <row r="351" spans="1:4" hidden="1" x14ac:dyDescent="0.3">
      <c r="A351" s="37">
        <f t="shared" si="5"/>
        <v>45975</v>
      </c>
      <c r="B351" s="29" t="str">
        <f>IF(VLOOKUP($A351,'PM10 Results'!$A$1617:$F$3110,2,FALSE)="","",VLOOKUP($A351,'PM10 Results'!$A$1617:$F$3110,2,FALSE))</f>
        <v/>
      </c>
      <c r="C351" s="29" t="str">
        <f>IF(VLOOKUP($A351,'PM10 Results'!$A$1617:$F$3110,4,FALSE)="","",VLOOKUP($A351,'PM10 Results'!$A$1617:$F$3110,4,FALSE))</f>
        <v/>
      </c>
      <c r="D351" s="29" t="str">
        <f>IF(VLOOKUP($A351,'PM10 Results'!$A$1617:$F$3110,6,FALSE)="","",VLOOKUP($A351,'PM10 Results'!$A$1617:$F$3110,6,FALSE))</f>
        <v/>
      </c>
    </row>
    <row r="352" spans="1:4" hidden="1" x14ac:dyDescent="0.3">
      <c r="A352" s="37">
        <f t="shared" si="5"/>
        <v>45976</v>
      </c>
      <c r="B352" s="29" t="str">
        <f>IF(VLOOKUP($A352,'PM10 Results'!$A$1617:$F$3110,2,FALSE)="","",VLOOKUP($A352,'PM10 Results'!$A$1617:$F$3110,2,FALSE))</f>
        <v/>
      </c>
      <c r="C352" s="29" t="str">
        <f>IF(VLOOKUP($A352,'PM10 Results'!$A$1617:$F$3110,4,FALSE)="","",VLOOKUP($A352,'PM10 Results'!$A$1617:$F$3110,4,FALSE))</f>
        <v/>
      </c>
      <c r="D352" s="29" t="str">
        <f>IF(VLOOKUP($A352,'PM10 Results'!$A$1617:$F$3110,6,FALSE)="","",VLOOKUP($A352,'PM10 Results'!$A$1617:$F$3110,6,FALSE))</f>
        <v/>
      </c>
    </row>
    <row r="353" spans="1:4" hidden="1" x14ac:dyDescent="0.3">
      <c r="A353" s="37">
        <f t="shared" si="5"/>
        <v>45977</v>
      </c>
      <c r="B353" s="29" t="str">
        <f>IF(VLOOKUP($A353,'PM10 Results'!$A$1617:$F$3110,2,FALSE)="","",VLOOKUP($A353,'PM10 Results'!$A$1617:$F$3110,2,FALSE))</f>
        <v/>
      </c>
      <c r="C353" s="29" t="str">
        <f>IF(VLOOKUP($A353,'PM10 Results'!$A$1617:$F$3110,4,FALSE)="","",VLOOKUP($A353,'PM10 Results'!$A$1617:$F$3110,4,FALSE))</f>
        <v/>
      </c>
      <c r="D353" s="29" t="str">
        <f>IF(VLOOKUP($A353,'PM10 Results'!$A$1617:$F$3110,6,FALSE)="","",VLOOKUP($A353,'PM10 Results'!$A$1617:$F$3110,6,FALSE))</f>
        <v/>
      </c>
    </row>
    <row r="354" spans="1:4" hidden="1" x14ac:dyDescent="0.3">
      <c r="A354" s="37">
        <f t="shared" si="5"/>
        <v>45978</v>
      </c>
      <c r="B354" s="29" t="str">
        <f>IF(VLOOKUP($A354,'PM10 Results'!$A$1617:$F$3110,2,FALSE)="","",VLOOKUP($A354,'PM10 Results'!$A$1617:$F$3110,2,FALSE))</f>
        <v/>
      </c>
      <c r="C354" s="29" t="str">
        <f>IF(VLOOKUP($A354,'PM10 Results'!$A$1617:$F$3110,4,FALSE)="","",VLOOKUP($A354,'PM10 Results'!$A$1617:$F$3110,4,FALSE))</f>
        <v/>
      </c>
      <c r="D354" s="29" t="str">
        <f>IF(VLOOKUP($A354,'PM10 Results'!$A$1617:$F$3110,6,FALSE)="","",VLOOKUP($A354,'PM10 Results'!$A$1617:$F$3110,6,FALSE))</f>
        <v/>
      </c>
    </row>
    <row r="355" spans="1:4" hidden="1" x14ac:dyDescent="0.3">
      <c r="A355" s="37">
        <f t="shared" si="5"/>
        <v>45979</v>
      </c>
      <c r="B355" s="29" t="str">
        <f>IF(VLOOKUP($A355,'PM10 Results'!$A$1617:$F$3110,2,FALSE)="","",VLOOKUP($A355,'PM10 Results'!$A$1617:$F$3110,2,FALSE))</f>
        <v/>
      </c>
      <c r="C355" s="29" t="str">
        <f>IF(VLOOKUP($A355,'PM10 Results'!$A$1617:$F$3110,4,FALSE)="","",VLOOKUP($A355,'PM10 Results'!$A$1617:$F$3110,4,FALSE))</f>
        <v/>
      </c>
      <c r="D355" s="29" t="str">
        <f>IF(VLOOKUP($A355,'PM10 Results'!$A$1617:$F$3110,6,FALSE)="","",VLOOKUP($A355,'PM10 Results'!$A$1617:$F$3110,6,FALSE))</f>
        <v/>
      </c>
    </row>
    <row r="356" spans="1:4" hidden="1" x14ac:dyDescent="0.3">
      <c r="A356" s="37">
        <f t="shared" si="5"/>
        <v>45980</v>
      </c>
      <c r="B356" s="29" t="str">
        <f>IF(VLOOKUP($A356,'PM10 Results'!$A$1617:$F$3110,2,FALSE)="","",VLOOKUP($A356,'PM10 Results'!$A$1617:$F$3110,2,FALSE))</f>
        <v/>
      </c>
      <c r="C356" s="29" t="str">
        <f>IF(VLOOKUP($A356,'PM10 Results'!$A$1617:$F$3110,4,FALSE)="","",VLOOKUP($A356,'PM10 Results'!$A$1617:$F$3110,4,FALSE))</f>
        <v/>
      </c>
      <c r="D356" s="29" t="str">
        <f>IF(VLOOKUP($A356,'PM10 Results'!$A$1617:$F$3110,6,FALSE)="","",VLOOKUP($A356,'PM10 Results'!$A$1617:$F$3110,6,FALSE))</f>
        <v/>
      </c>
    </row>
    <row r="357" spans="1:4" hidden="1" x14ac:dyDescent="0.3">
      <c r="A357" s="37">
        <f t="shared" si="5"/>
        <v>45981</v>
      </c>
      <c r="B357" s="29" t="str">
        <f>IF(VLOOKUP($A357,'PM10 Results'!$A$1617:$F$3110,2,FALSE)="","",VLOOKUP($A357,'PM10 Results'!$A$1617:$F$3110,2,FALSE))</f>
        <v/>
      </c>
      <c r="C357" s="29" t="str">
        <f>IF(VLOOKUP($A357,'PM10 Results'!$A$1617:$F$3110,4,FALSE)="","",VLOOKUP($A357,'PM10 Results'!$A$1617:$F$3110,4,FALSE))</f>
        <v/>
      </c>
      <c r="D357" s="29" t="str">
        <f>IF(VLOOKUP($A357,'PM10 Results'!$A$1617:$F$3110,6,FALSE)="","",VLOOKUP($A357,'PM10 Results'!$A$1617:$F$3110,6,FALSE))</f>
        <v/>
      </c>
    </row>
    <row r="358" spans="1:4" hidden="1" x14ac:dyDescent="0.3">
      <c r="A358" s="37">
        <f t="shared" si="5"/>
        <v>45982</v>
      </c>
      <c r="B358" s="29" t="str">
        <f>IF(VLOOKUP($A358,'PM10 Results'!$A$1617:$F$3110,2,FALSE)="","",VLOOKUP($A358,'PM10 Results'!$A$1617:$F$3110,2,FALSE))</f>
        <v/>
      </c>
      <c r="C358" s="29" t="str">
        <f>IF(VLOOKUP($A358,'PM10 Results'!$A$1617:$F$3110,4,FALSE)="","",VLOOKUP($A358,'PM10 Results'!$A$1617:$F$3110,4,FALSE))</f>
        <v/>
      </c>
      <c r="D358" s="29" t="str">
        <f>IF(VLOOKUP($A358,'PM10 Results'!$A$1617:$F$3110,6,FALSE)="","",VLOOKUP($A358,'PM10 Results'!$A$1617:$F$3110,6,FALSE))</f>
        <v/>
      </c>
    </row>
    <row r="359" spans="1:4" hidden="1" x14ac:dyDescent="0.3">
      <c r="A359" s="37">
        <f t="shared" si="5"/>
        <v>45983</v>
      </c>
      <c r="B359" s="29" t="str">
        <f>IF(VLOOKUP($A359,'PM10 Results'!$A$1617:$F$3110,2,FALSE)="","",VLOOKUP($A359,'PM10 Results'!$A$1617:$F$3110,2,FALSE))</f>
        <v/>
      </c>
      <c r="C359" s="29" t="str">
        <f>IF(VLOOKUP($A359,'PM10 Results'!$A$1617:$F$3110,4,FALSE)="","",VLOOKUP($A359,'PM10 Results'!$A$1617:$F$3110,4,FALSE))</f>
        <v/>
      </c>
      <c r="D359" s="29" t="str">
        <f>IF(VLOOKUP($A359,'PM10 Results'!$A$1617:$F$3110,6,FALSE)="","",VLOOKUP($A359,'PM10 Results'!$A$1617:$F$3110,6,FALSE))</f>
        <v/>
      </c>
    </row>
    <row r="360" spans="1:4" hidden="1" x14ac:dyDescent="0.3">
      <c r="A360" s="37">
        <f t="shared" si="5"/>
        <v>45984</v>
      </c>
      <c r="B360" s="29" t="str">
        <f>IF(VLOOKUP($A360,'PM10 Results'!$A$1617:$F$3110,2,FALSE)="","",VLOOKUP($A360,'PM10 Results'!$A$1617:$F$3110,2,FALSE))</f>
        <v/>
      </c>
      <c r="C360" s="29" t="str">
        <f>IF(VLOOKUP($A360,'PM10 Results'!$A$1617:$F$3110,4,FALSE)="","",VLOOKUP($A360,'PM10 Results'!$A$1617:$F$3110,4,FALSE))</f>
        <v/>
      </c>
      <c r="D360" s="29" t="str">
        <f>IF(VLOOKUP($A360,'PM10 Results'!$A$1617:$F$3110,6,FALSE)="","",VLOOKUP($A360,'PM10 Results'!$A$1617:$F$3110,6,FALSE))</f>
        <v/>
      </c>
    </row>
    <row r="361" spans="1:4" hidden="1" x14ac:dyDescent="0.3">
      <c r="A361" s="37">
        <f t="shared" si="5"/>
        <v>45985</v>
      </c>
      <c r="B361" s="29" t="str">
        <f>IF(VLOOKUP($A361,'PM10 Results'!$A$1617:$F$3110,2,FALSE)="","",VLOOKUP($A361,'PM10 Results'!$A$1617:$F$3110,2,FALSE))</f>
        <v/>
      </c>
      <c r="C361" s="29" t="str">
        <f>IF(VLOOKUP($A361,'PM10 Results'!$A$1617:$F$3110,4,FALSE)="","",VLOOKUP($A361,'PM10 Results'!$A$1617:$F$3110,4,FALSE))</f>
        <v/>
      </c>
      <c r="D361" s="29" t="str">
        <f>IF(VLOOKUP($A361,'PM10 Results'!$A$1617:$F$3110,6,FALSE)="","",VLOOKUP($A361,'PM10 Results'!$A$1617:$F$3110,6,FALSE))</f>
        <v/>
      </c>
    </row>
    <row r="362" spans="1:4" hidden="1" x14ac:dyDescent="0.3">
      <c r="A362" s="37">
        <f t="shared" si="5"/>
        <v>45986</v>
      </c>
      <c r="B362" s="29" t="str">
        <f>IF(VLOOKUP($A362,'PM10 Results'!$A$1617:$F$3110,2,FALSE)="","",VLOOKUP($A362,'PM10 Results'!$A$1617:$F$3110,2,FALSE))</f>
        <v/>
      </c>
      <c r="C362" s="29" t="str">
        <f>IF(VLOOKUP($A362,'PM10 Results'!$A$1617:$F$3110,4,FALSE)="","",VLOOKUP($A362,'PM10 Results'!$A$1617:$F$3110,4,FALSE))</f>
        <v/>
      </c>
      <c r="D362" s="29" t="str">
        <f>IF(VLOOKUP($A362,'PM10 Results'!$A$1617:$F$3110,6,FALSE)="","",VLOOKUP($A362,'PM10 Results'!$A$1617:$F$3110,6,FALSE))</f>
        <v/>
      </c>
    </row>
    <row r="363" spans="1:4" hidden="1" x14ac:dyDescent="0.3">
      <c r="A363" s="37">
        <f t="shared" si="5"/>
        <v>45987</v>
      </c>
      <c r="B363" s="29" t="str">
        <f>IF(VLOOKUP($A363,'PM10 Results'!$A$1617:$F$3110,2,FALSE)="","",VLOOKUP($A363,'PM10 Results'!$A$1617:$F$3110,2,FALSE))</f>
        <v/>
      </c>
      <c r="C363" s="29" t="str">
        <f>IF(VLOOKUP($A363,'PM10 Results'!$A$1617:$F$3110,4,FALSE)="","",VLOOKUP($A363,'PM10 Results'!$A$1617:$F$3110,4,FALSE))</f>
        <v/>
      </c>
      <c r="D363" s="29" t="str">
        <f>IF(VLOOKUP($A363,'PM10 Results'!$A$1617:$F$3110,6,FALSE)="","",VLOOKUP($A363,'PM10 Results'!$A$1617:$F$3110,6,FALSE))</f>
        <v/>
      </c>
    </row>
    <row r="364" spans="1:4" hidden="1" x14ac:dyDescent="0.3">
      <c r="A364" s="37">
        <f t="shared" si="5"/>
        <v>45988</v>
      </c>
      <c r="B364" s="29" t="str">
        <f>IF(VLOOKUP($A364,'PM10 Results'!$A$1617:$F$3110,2,FALSE)="","",VLOOKUP($A364,'PM10 Results'!$A$1617:$F$3110,2,FALSE))</f>
        <v/>
      </c>
      <c r="C364" s="29" t="str">
        <f>IF(VLOOKUP($A364,'PM10 Results'!$A$1617:$F$3110,4,FALSE)="","",VLOOKUP($A364,'PM10 Results'!$A$1617:$F$3110,4,FALSE))</f>
        <v/>
      </c>
      <c r="D364" s="29" t="str">
        <f>IF(VLOOKUP($A364,'PM10 Results'!$A$1617:$F$3110,6,FALSE)="","",VLOOKUP($A364,'PM10 Results'!$A$1617:$F$3110,6,FALSE))</f>
        <v/>
      </c>
    </row>
    <row r="365" spans="1:4" hidden="1" x14ac:dyDescent="0.3">
      <c r="A365" s="37">
        <f t="shared" si="5"/>
        <v>45989</v>
      </c>
      <c r="B365" s="29" t="str">
        <f>IF(VLOOKUP($A365,'PM10 Results'!$A$1617:$F$3110,2,FALSE)="","",VLOOKUP($A365,'PM10 Results'!$A$1617:$F$3110,2,FALSE))</f>
        <v/>
      </c>
      <c r="C365" s="29" t="str">
        <f>IF(VLOOKUP($A365,'PM10 Results'!$A$1617:$F$3110,4,FALSE)="","",VLOOKUP($A365,'PM10 Results'!$A$1617:$F$3110,4,FALSE))</f>
        <v/>
      </c>
      <c r="D365" s="29" t="str">
        <f>IF(VLOOKUP($A365,'PM10 Results'!$A$1617:$F$3110,6,FALSE)="","",VLOOKUP($A365,'PM10 Results'!$A$1617:$F$3110,6,FALSE))</f>
        <v/>
      </c>
    </row>
    <row r="366" spans="1:4" hidden="1" x14ac:dyDescent="0.3">
      <c r="A366" s="37">
        <f t="shared" si="5"/>
        <v>45990</v>
      </c>
      <c r="B366" s="29" t="str">
        <f>IF(VLOOKUP($A366,'PM10 Results'!$A$1617:$F$3110,2,FALSE)="","",VLOOKUP($A366,'PM10 Results'!$A$1617:$F$3110,2,FALSE))</f>
        <v/>
      </c>
      <c r="C366" s="29" t="str">
        <f>IF(VLOOKUP($A366,'PM10 Results'!$A$1617:$F$3110,4,FALSE)="","",VLOOKUP($A366,'PM10 Results'!$A$1617:$F$3110,4,FALSE))</f>
        <v/>
      </c>
      <c r="D366" s="29" t="str">
        <f>IF(VLOOKUP($A366,'PM10 Results'!$A$1617:$F$3110,6,FALSE)="","",VLOOKUP($A366,'PM10 Results'!$A$1617:$F$3110,6,FALSE))</f>
        <v/>
      </c>
    </row>
    <row r="367" spans="1:4" hidden="1" x14ac:dyDescent="0.3">
      <c r="A367" s="37">
        <f t="shared" si="5"/>
        <v>45991</v>
      </c>
      <c r="B367" s="29" t="str">
        <f>IF(VLOOKUP($A367,'PM10 Results'!$A$1617:$F$3110,2,FALSE)="","",VLOOKUP($A367,'PM10 Results'!$A$1617:$F$3110,2,FALSE))</f>
        <v/>
      </c>
      <c r="C367" s="29" t="str">
        <f>IF(VLOOKUP($A367,'PM10 Results'!$A$1617:$F$3110,4,FALSE)="","",VLOOKUP($A367,'PM10 Results'!$A$1617:$F$3110,4,FALSE))</f>
        <v/>
      </c>
      <c r="D367" s="29" t="str">
        <f>IF(VLOOKUP($A367,'PM10 Results'!$A$1617:$F$3110,6,FALSE)="","",VLOOKUP($A367,'PM10 Results'!$A$1617:$F$3110,6,FALSE))</f>
        <v/>
      </c>
    </row>
    <row r="368" spans="1:4" hidden="1" x14ac:dyDescent="0.3">
      <c r="A368" s="37">
        <f t="shared" si="5"/>
        <v>45992</v>
      </c>
      <c r="B368" s="29" t="str">
        <f>IF(VLOOKUP($A368,'PM10 Results'!$A$1617:$F$3110,2,FALSE)="","",VLOOKUP($A368,'PM10 Results'!$A$1617:$F$3110,2,FALSE))</f>
        <v/>
      </c>
      <c r="C368" s="29" t="str">
        <f>IF(VLOOKUP($A368,'PM10 Results'!$A$1617:$F$3110,4,FALSE)="","",VLOOKUP($A368,'PM10 Results'!$A$1617:$F$3110,4,FALSE))</f>
        <v/>
      </c>
      <c r="D368" s="29" t="str">
        <f>IF(VLOOKUP($A368,'PM10 Results'!$A$1617:$F$3110,6,FALSE)="","",VLOOKUP($A368,'PM10 Results'!$A$1617:$F$3110,6,FALSE))</f>
        <v/>
      </c>
    </row>
    <row r="369" spans="1:6" x14ac:dyDescent="0.3">
      <c r="A369" s="39"/>
      <c r="B369" s="13"/>
      <c r="C369" s="13"/>
      <c r="D369" s="13"/>
      <c r="E369" s="110" t="s">
        <v>140</v>
      </c>
      <c r="F369" s="111"/>
    </row>
    <row r="370" spans="1:6" x14ac:dyDescent="0.3">
      <c r="A370" s="33" t="s">
        <v>19</v>
      </c>
      <c r="B370" s="34">
        <f>AVERAGE(B3:B368)</f>
        <v>16.30192145664456</v>
      </c>
      <c r="C370" s="34">
        <f>AVERAGE(C3:C368)</f>
        <v>17.273002674258109</v>
      </c>
      <c r="D370" s="34">
        <f>AVERAGE(D3:D368)</f>
        <v>17.117854650265905</v>
      </c>
    </row>
    <row r="371" spans="1:6" x14ac:dyDescent="0.3">
      <c r="A371" s="33" t="s">
        <v>1</v>
      </c>
      <c r="B371" s="34">
        <f>MIN(B3:B368)</f>
        <v>5.42</v>
      </c>
      <c r="C371" s="34">
        <f>MIN(C3:C368)</f>
        <v>6.76</v>
      </c>
      <c r="D371" s="34">
        <f>MIN(D3:D368)</f>
        <v>6.68</v>
      </c>
    </row>
    <row r="372" spans="1:6" x14ac:dyDescent="0.3">
      <c r="A372" s="33" t="s">
        <v>0</v>
      </c>
      <c r="B372" s="34">
        <f>MAX(B3:B368)</f>
        <v>30.52</v>
      </c>
      <c r="C372" s="34">
        <f>MAX(C3:C368)</f>
        <v>56.02</v>
      </c>
      <c r="D372" s="34">
        <f>MAX(D3:D368)</f>
        <v>31.48</v>
      </c>
    </row>
    <row r="373" spans="1:6" x14ac:dyDescent="0.3">
      <c r="A373" s="3" t="s">
        <v>14</v>
      </c>
      <c r="B373" s="4">
        <f>COUNTA(B3:B368)</f>
        <v>366</v>
      </c>
      <c r="C373" s="4">
        <f>COUNTA(C3:C368)</f>
        <v>366</v>
      </c>
      <c r="D373" s="4">
        <f>COUNTA(D3:D368)</f>
        <v>366</v>
      </c>
    </row>
    <row r="374" spans="1:6" x14ac:dyDescent="0.3">
      <c r="A374" s="3" t="s">
        <v>15</v>
      </c>
      <c r="B374" s="4">
        <f>COUNT(B3:B368)</f>
        <v>118</v>
      </c>
      <c r="C374" s="4">
        <f>COUNT(C3:C368)</f>
        <v>92</v>
      </c>
      <c r="D374" s="4">
        <f>COUNT(D3:D368)</f>
        <v>120</v>
      </c>
    </row>
    <row r="375" spans="1:6" x14ac:dyDescent="0.3">
      <c r="A375" s="3" t="s">
        <v>16</v>
      </c>
      <c r="B375" s="5">
        <f>B374/B373*100</f>
        <v>32.240437158469945</v>
      </c>
      <c r="C375" s="5">
        <f t="shared" ref="C375:D375" si="6">C374/C373*100</f>
        <v>25.136612021857925</v>
      </c>
      <c r="D375" s="5">
        <f t="shared" si="6"/>
        <v>32.786885245901637</v>
      </c>
    </row>
    <row r="391" spans="4:4" x14ac:dyDescent="0.3">
      <c r="D391" s="30"/>
    </row>
    <row r="392" spans="4:4" x14ac:dyDescent="0.3">
      <c r="D392" s="30"/>
    </row>
    <row r="393" spans="4:4" x14ac:dyDescent="0.3">
      <c r="D393" s="31"/>
    </row>
  </sheetData>
  <mergeCells count="1">
    <mergeCell ref="G2:M2"/>
  </mergeCells>
  <pageMargins left="0.7" right="0.7" top="0.75" bottom="0.75" header="0.3" footer="0.3"/>
  <pageSetup paperSize="9" orientation="portrait" r:id="rId1"/>
  <ignoredErrors>
    <ignoredError sqref="C43:C6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D0BE-3FFD-4891-BE5F-6A02A7305D4B}">
  <sheetPr>
    <tabColor theme="9" tint="0.39997558519241921"/>
  </sheetPr>
  <dimension ref="A1:K35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M32" sqref="M32"/>
    </sheetView>
  </sheetViews>
  <sheetFormatPr defaultRowHeight="14.4" x14ac:dyDescent="0.3"/>
  <cols>
    <col min="1" max="1" width="17.44140625" customWidth="1"/>
    <col min="2" max="2" width="18.44140625" customWidth="1"/>
    <col min="3" max="3" width="21.5546875" customWidth="1"/>
    <col min="4" max="4" width="5.33203125" customWidth="1"/>
    <col min="5" max="5" width="13.33203125" customWidth="1"/>
    <col min="6" max="6" width="18.44140625" customWidth="1"/>
    <col min="7" max="7" width="21.5546875" customWidth="1"/>
    <col min="8" max="8" width="5.6640625" customWidth="1"/>
    <col min="9" max="9" width="13.33203125" customWidth="1"/>
    <col min="10" max="10" width="18.44140625" customWidth="1"/>
    <col min="11" max="11" width="21.5546875" customWidth="1"/>
  </cols>
  <sheetData>
    <row r="1" spans="1:11" ht="21" x14ac:dyDescent="0.3">
      <c r="A1" s="99">
        <v>45717</v>
      </c>
      <c r="B1" s="95" t="s">
        <v>59</v>
      </c>
      <c r="C1" s="95"/>
    </row>
    <row r="3" spans="1:11" ht="24.6" customHeight="1" x14ac:dyDescent="0.3">
      <c r="A3" s="135" t="s">
        <v>58</v>
      </c>
      <c r="B3" s="137" t="s">
        <v>62</v>
      </c>
      <c r="C3" s="138"/>
      <c r="E3" s="135" t="s">
        <v>58</v>
      </c>
      <c r="F3" s="137" t="s">
        <v>63</v>
      </c>
      <c r="G3" s="138"/>
      <c r="I3" s="135" t="s">
        <v>58</v>
      </c>
      <c r="J3" s="137" t="s">
        <v>64</v>
      </c>
      <c r="K3" s="138"/>
    </row>
    <row r="4" spans="1:11" ht="30" x14ac:dyDescent="0.3">
      <c r="A4" s="136"/>
      <c r="B4" s="96" t="s">
        <v>60</v>
      </c>
      <c r="C4" s="96" t="s">
        <v>61</v>
      </c>
      <c r="E4" s="136"/>
      <c r="F4" s="96" t="s">
        <v>60</v>
      </c>
      <c r="G4" s="96" t="s">
        <v>61</v>
      </c>
      <c r="I4" s="136"/>
      <c r="J4" s="96" t="s">
        <v>60</v>
      </c>
      <c r="K4" s="96" t="s">
        <v>61</v>
      </c>
    </row>
    <row r="5" spans="1:11" x14ac:dyDescent="0.3">
      <c r="A5" s="97">
        <f>A1</f>
        <v>45717</v>
      </c>
      <c r="B5" s="98">
        <f>IF(VLOOKUP($A5,'PM10 Results'!$A$1648:$L$3110,2,FALSE)="","No Data",VLOOKUP($A5,'PM10 Results'!$A$1648:$L$3110,2,FALSE))</f>
        <v>25.54</v>
      </c>
      <c r="C5" s="98">
        <f>IF(VLOOKUP($A5,'PM10 Results'!$A$1648:$L$3110,10,FALSE)="","No Data",VLOOKUP($A5,'PM10 Results'!$A$1648:$L$3110,10,FALSE))</f>
        <v>13.946979350163762</v>
      </c>
      <c r="E5" s="97">
        <f>A5</f>
        <v>45717</v>
      </c>
      <c r="F5" s="98">
        <f>IF(VLOOKUP($A5,'PM10 Results'!$A$1648:$L$3110,4,FALSE)="","No Data",VLOOKUP($A5,'PM10 Results'!$A$1648:$L$3110,4,FALSE))</f>
        <v>26.75</v>
      </c>
      <c r="G5" s="98">
        <f>IF(VLOOKUP($A5,'PM10 Results'!$A$1648:$L$3110,11,FALSE)="","No Data",VLOOKUP($A5,'PM10 Results'!$A$1648:$L$3110,11,FALSE))</f>
        <v>18.395236800429224</v>
      </c>
      <c r="I5" s="97">
        <f>A5</f>
        <v>45717</v>
      </c>
      <c r="J5" s="98">
        <f>IF(VLOOKUP($A5,'PM10 Results'!$A$1648:$L$3110,6,FALSE)="","No Data",VLOOKUP($A5,'PM10 Results'!$A$1648:$L$3110,6,FALSE))</f>
        <v>25.44</v>
      </c>
      <c r="K5" s="98">
        <f>IF(VLOOKUP($A5,'PM10 Results'!$A$1648:$L$3110,12,FALSE)="","No Data",VLOOKUP($A5,'PM10 Results'!$A$1648:$L$3110,12,FALSE))</f>
        <v>14.377612309033786</v>
      </c>
    </row>
    <row r="6" spans="1:11" x14ac:dyDescent="0.3">
      <c r="A6" s="97">
        <f>A5+1</f>
        <v>45718</v>
      </c>
      <c r="B6" s="98">
        <f>IF(VLOOKUP($A6,'PM10 Results'!$A$1648:$L$3110,2,FALSE)="","No Data",VLOOKUP($A6,'PM10 Results'!$A$1648:$L$3110,2,FALSE))</f>
        <v>23.68</v>
      </c>
      <c r="C6" s="98">
        <f>IF(VLOOKUP($A6,'PM10 Results'!$A$1648:$L$3110,10,FALSE)="","No Data",VLOOKUP($A6,'PM10 Results'!$A$1648:$L$3110,10,FALSE))</f>
        <v>13.964030074801443</v>
      </c>
      <c r="E6" s="97">
        <f t="shared" ref="E6:E32" si="0">A6</f>
        <v>45718</v>
      </c>
      <c r="F6" s="98">
        <f>IF(VLOOKUP($A6,'PM10 Results'!$A$1648:$L$3110,4,FALSE)="","No Data",VLOOKUP($A6,'PM10 Results'!$A$1648:$L$3110,4,FALSE))</f>
        <v>22.6</v>
      </c>
      <c r="G6" s="98">
        <f>IF(VLOOKUP($A6,'PM10 Results'!$A$1648:$L$3110,11,FALSE)="","No Data",VLOOKUP($A6,'PM10 Results'!$A$1648:$L$3110,11,FALSE))</f>
        <v>18.38047922467165</v>
      </c>
      <c r="I6" s="97">
        <f t="shared" ref="I6:I32" si="1">A6</f>
        <v>45718</v>
      </c>
      <c r="J6" s="98">
        <f>IF(VLOOKUP($A6,'PM10 Results'!$A$1648:$L$3110,6,FALSE)="","No Data",VLOOKUP($A6,'PM10 Results'!$A$1648:$L$3110,6,FALSE))</f>
        <v>21.16</v>
      </c>
      <c r="K6" s="98">
        <f>IF(VLOOKUP($A6,'PM10 Results'!$A$1648:$L$3110,12,FALSE)="","No Data",VLOOKUP($A6,'PM10 Results'!$A$1648:$L$3110,12,FALSE))</f>
        <v>14.374099561158433</v>
      </c>
    </row>
    <row r="7" spans="1:11" x14ac:dyDescent="0.3">
      <c r="A7" s="97">
        <f t="shared" ref="A7:A35" si="2">A6+1</f>
        <v>45719</v>
      </c>
      <c r="B7" s="98">
        <f>IF(VLOOKUP($A7,'PM10 Results'!$A$1648:$L$3110,2,FALSE)="","No Data",VLOOKUP($A7,'PM10 Results'!$A$1648:$L$3110,2,FALSE))</f>
        <v>17.170000000000002</v>
      </c>
      <c r="C7" s="98">
        <f>IF(VLOOKUP($A7,'PM10 Results'!$A$1648:$L$3110,10,FALSE)="","No Data",VLOOKUP($A7,'PM10 Results'!$A$1648:$L$3110,10,FALSE))</f>
        <v>13.948418963690331</v>
      </c>
      <c r="E7" s="97">
        <f t="shared" si="0"/>
        <v>45719</v>
      </c>
      <c r="F7" s="98">
        <f>IF(VLOOKUP($A7,'PM10 Results'!$A$1648:$L$3110,4,FALSE)="","No Data",VLOOKUP($A7,'PM10 Results'!$A$1648:$L$3110,4,FALSE))</f>
        <v>17.690000000000001</v>
      </c>
      <c r="G7" s="98">
        <f>IF(VLOOKUP($A7,'PM10 Results'!$A$1648:$L$3110,11,FALSE)="","No Data",VLOOKUP($A7,'PM10 Results'!$A$1648:$L$3110,11,FALSE))</f>
        <v>18.367630739823166</v>
      </c>
      <c r="I7" s="97">
        <f t="shared" si="1"/>
        <v>45719</v>
      </c>
      <c r="J7" s="98">
        <f>IF(VLOOKUP($A7,'PM10 Results'!$A$1648:$L$3110,6,FALSE)="","No Data",VLOOKUP($A7,'PM10 Results'!$A$1648:$L$3110,6,FALSE))</f>
        <v>18.130476190476198</v>
      </c>
      <c r="K7" s="98">
        <f>IF(VLOOKUP($A7,'PM10 Results'!$A$1648:$L$3110,12,FALSE)="","No Data",VLOOKUP($A7,'PM10 Results'!$A$1648:$L$3110,12,FALSE))</f>
        <v>14.363845952632868</v>
      </c>
    </row>
    <row r="8" spans="1:11" x14ac:dyDescent="0.3">
      <c r="A8" s="97">
        <f t="shared" si="2"/>
        <v>45720</v>
      </c>
      <c r="B8" s="98">
        <f>IF(VLOOKUP($A8,'PM10 Results'!$A$1648:$L$3110,2,FALSE)="","No Data",VLOOKUP($A8,'PM10 Results'!$A$1648:$L$3110,2,FALSE))</f>
        <v>15.06</v>
      </c>
      <c r="C8" s="98">
        <f>IF(VLOOKUP($A8,'PM10 Results'!$A$1648:$L$3110,10,FALSE)="","No Data",VLOOKUP($A8,'PM10 Results'!$A$1648:$L$3110,10,FALSE))</f>
        <v>13.914780074801444</v>
      </c>
      <c r="E8" s="97">
        <f t="shared" si="0"/>
        <v>45720</v>
      </c>
      <c r="F8" s="98">
        <f>IF(VLOOKUP($A8,'PM10 Results'!$A$1648:$L$3110,4,FALSE)="","No Data",VLOOKUP($A8,'PM10 Results'!$A$1648:$L$3110,4,FALSE))</f>
        <v>14.53</v>
      </c>
      <c r="G8" s="98">
        <f>IF(VLOOKUP($A8,'PM10 Results'!$A$1648:$L$3110,11,FALSE)="","No Data",VLOOKUP($A8,'PM10 Results'!$A$1648:$L$3110,11,FALSE))</f>
        <v>18.356036689249681</v>
      </c>
      <c r="I8" s="97">
        <f t="shared" si="1"/>
        <v>45720</v>
      </c>
      <c r="J8" s="98">
        <f>IF(VLOOKUP($A8,'PM10 Results'!$A$1648:$L$3110,6,FALSE)="","No Data",VLOOKUP($A8,'PM10 Results'!$A$1648:$L$3110,6,FALSE))</f>
        <v>15.63</v>
      </c>
      <c r="K8" s="98">
        <f>IF(VLOOKUP($A8,'PM10 Results'!$A$1648:$L$3110,12,FALSE)="","No Data",VLOOKUP($A8,'PM10 Results'!$A$1648:$L$3110,12,FALSE))</f>
        <v>14.327726972462898</v>
      </c>
    </row>
    <row r="9" spans="1:11" x14ac:dyDescent="0.3">
      <c r="A9" s="97">
        <f t="shared" si="2"/>
        <v>45721</v>
      </c>
      <c r="B9" s="98">
        <f>IF(VLOOKUP($A9,'PM10 Results'!$A$1648:$L$3110,2,FALSE)="","No Data",VLOOKUP($A9,'PM10 Results'!$A$1648:$L$3110,2,FALSE))</f>
        <v>11.21</v>
      </c>
      <c r="C9" s="98">
        <f>IF(VLOOKUP($A9,'PM10 Results'!$A$1648:$L$3110,10,FALSE)="","No Data",VLOOKUP($A9,'PM10 Results'!$A$1648:$L$3110,10,FALSE))</f>
        <v>13.897918963690334</v>
      </c>
      <c r="E9" s="97">
        <f t="shared" si="0"/>
        <v>45721</v>
      </c>
      <c r="F9" s="98">
        <f>IF(VLOOKUP($A9,'PM10 Results'!$A$1648:$L$3110,4,FALSE)="","No Data",VLOOKUP($A9,'PM10 Results'!$A$1648:$L$3110,4,FALSE))</f>
        <v>10.58</v>
      </c>
      <c r="G9" s="98">
        <f>IF(VLOOKUP($A9,'PM10 Results'!$A$1648:$L$3110,11,FALSE)="","No Data",VLOOKUP($A9,'PM10 Results'!$A$1648:$L$3110,11,FALSE))</f>
        <v>18.332614891992904</v>
      </c>
      <c r="I9" s="97">
        <f t="shared" si="1"/>
        <v>45721</v>
      </c>
      <c r="J9" s="98">
        <f>IF(VLOOKUP($A9,'PM10 Results'!$A$1648:$L$3110,6,FALSE)="","No Data",VLOOKUP($A9,'PM10 Results'!$A$1648:$L$3110,6,FALSE))</f>
        <v>11.69</v>
      </c>
      <c r="K9" s="98">
        <f>IF(VLOOKUP($A9,'PM10 Results'!$A$1648:$L$3110,12,FALSE)="","No Data",VLOOKUP($A9,'PM10 Results'!$A$1648:$L$3110,12,FALSE))</f>
        <v>14.304129238751848</v>
      </c>
    </row>
    <row r="10" spans="1:11" x14ac:dyDescent="0.3">
      <c r="A10" s="97">
        <f t="shared" si="2"/>
        <v>45722</v>
      </c>
      <c r="B10" s="98">
        <f>IF(VLOOKUP($A10,'PM10 Results'!$A$1648:$L$3110,2,FALSE)="","No Data",VLOOKUP($A10,'PM10 Results'!$A$1648:$L$3110,2,FALSE))</f>
        <v>10.23</v>
      </c>
      <c r="C10" s="98">
        <f>IF(VLOOKUP($A10,'PM10 Results'!$A$1648:$L$3110,10,FALSE)="","No Data",VLOOKUP($A10,'PM10 Results'!$A$1648:$L$3110,10,FALSE))</f>
        <v>13.87105785257922</v>
      </c>
      <c r="E10" s="97">
        <f t="shared" si="0"/>
        <v>45722</v>
      </c>
      <c r="F10" s="98" t="str">
        <f>IF(VLOOKUP($A10,'PM10 Results'!$A$1648:$L$3110,4,FALSE)="","No Data",VLOOKUP($A10,'PM10 Results'!$A$1648:$L$3110,4,FALSE))</f>
        <v>No Data</v>
      </c>
      <c r="G10" s="98">
        <f>IF(VLOOKUP($A10,'PM10 Results'!$A$1648:$L$3110,11,FALSE)="","No Data",VLOOKUP($A10,'PM10 Results'!$A$1648:$L$3110,11,FALSE))</f>
        <v>18.326006477769315</v>
      </c>
      <c r="I10" s="97">
        <f t="shared" si="1"/>
        <v>45722</v>
      </c>
      <c r="J10" s="98">
        <f>IF(VLOOKUP($A10,'PM10 Results'!$A$1648:$L$3110,6,FALSE)="","No Data",VLOOKUP($A10,'PM10 Results'!$A$1648:$L$3110,6,FALSE))</f>
        <v>12.28</v>
      </c>
      <c r="K10" s="98">
        <f>IF(VLOOKUP($A10,'PM10 Results'!$A$1648:$L$3110,12,FALSE)="","No Data",VLOOKUP($A10,'PM10 Results'!$A$1648:$L$3110,12,FALSE))</f>
        <v>14.275743969630037</v>
      </c>
    </row>
    <row r="11" spans="1:11" x14ac:dyDescent="0.3">
      <c r="A11" s="97">
        <f t="shared" si="2"/>
        <v>45723</v>
      </c>
      <c r="B11" s="98">
        <f>IF(VLOOKUP($A11,'PM10 Results'!$A$1648:$L$3110,2,FALSE)="","No Data",VLOOKUP($A11,'PM10 Results'!$A$1648:$L$3110,2,FALSE))</f>
        <v>13.29</v>
      </c>
      <c r="C11" s="98">
        <f>IF(VLOOKUP($A11,'PM10 Results'!$A$1648:$L$3110,10,FALSE)="","No Data",VLOOKUP($A11,'PM10 Results'!$A$1648:$L$3110,10,FALSE))</f>
        <v>13.846502297023665</v>
      </c>
      <c r="E11" s="97">
        <f t="shared" si="0"/>
        <v>45723</v>
      </c>
      <c r="F11" s="98">
        <f>IF(VLOOKUP($A11,'PM10 Results'!$A$1648:$L$3110,4,FALSE)="","No Data",VLOOKUP($A11,'PM10 Results'!$A$1648:$L$3110,4,FALSE))</f>
        <v>9.09</v>
      </c>
      <c r="G11" s="98">
        <f>IF(VLOOKUP($A11,'PM10 Results'!$A$1648:$L$3110,11,FALSE)="","No Data",VLOOKUP($A11,'PM10 Results'!$A$1648:$L$3110,11,FALSE))</f>
        <v>18.274979287436992</v>
      </c>
      <c r="I11" s="97">
        <f t="shared" si="1"/>
        <v>45723</v>
      </c>
      <c r="J11" s="98">
        <f>IF(VLOOKUP($A11,'PM10 Results'!$A$1648:$L$3110,6,FALSE)="","No Data",VLOOKUP($A11,'PM10 Results'!$A$1648:$L$3110,6,FALSE))</f>
        <v>16.55</v>
      </c>
      <c r="K11" s="98">
        <f>IF(VLOOKUP($A11,'PM10 Results'!$A$1648:$L$3110,12,FALSE)="","No Data",VLOOKUP($A11,'PM10 Results'!$A$1648:$L$3110,12,FALSE))</f>
        <v>14.253619323737684</v>
      </c>
    </row>
    <row r="12" spans="1:11" x14ac:dyDescent="0.3">
      <c r="A12" s="97">
        <f t="shared" si="2"/>
        <v>45724</v>
      </c>
      <c r="B12" s="98">
        <f>IF(VLOOKUP($A12,'PM10 Results'!$A$1648:$L$3110,2,FALSE)="","No Data",VLOOKUP($A12,'PM10 Results'!$A$1648:$L$3110,2,FALSE))</f>
        <v>9.92</v>
      </c>
      <c r="C12" s="98">
        <f>IF(VLOOKUP($A12,'PM10 Results'!$A$1648:$L$3110,10,FALSE)="","No Data",VLOOKUP($A12,'PM10 Results'!$A$1648:$L$3110,10,FALSE))</f>
        <v>13.840585630356999</v>
      </c>
      <c r="E12" s="97">
        <f t="shared" si="0"/>
        <v>45724</v>
      </c>
      <c r="F12" s="98">
        <f>IF(VLOOKUP($A12,'PM10 Results'!$A$1648:$L$3110,4,FALSE)="","No Data",VLOOKUP($A12,'PM10 Results'!$A$1648:$L$3110,4,FALSE))</f>
        <v>7.84</v>
      </c>
      <c r="G12" s="98">
        <f>IF(VLOOKUP($A12,'PM10 Results'!$A$1648:$L$3110,11,FALSE)="","No Data",VLOOKUP($A12,'PM10 Results'!$A$1648:$L$3110,11,FALSE))</f>
        <v>18.268121281394698</v>
      </c>
      <c r="I12" s="97">
        <f t="shared" si="1"/>
        <v>45724</v>
      </c>
      <c r="J12" s="98">
        <f>IF(VLOOKUP($A12,'PM10 Results'!$A$1648:$L$3110,6,FALSE)="","No Data",VLOOKUP($A12,'PM10 Results'!$A$1648:$L$3110,6,FALSE))</f>
        <v>10.28</v>
      </c>
      <c r="K12" s="98">
        <f>IF(VLOOKUP($A12,'PM10 Results'!$A$1648:$L$3110,12,FALSE)="","No Data",VLOOKUP($A12,'PM10 Results'!$A$1648:$L$3110,12,FALSE))</f>
        <v>14.249709975295758</v>
      </c>
    </row>
    <row r="13" spans="1:11" x14ac:dyDescent="0.3">
      <c r="A13" s="97">
        <f t="shared" si="2"/>
        <v>45725</v>
      </c>
      <c r="B13" s="98">
        <f>IF(VLOOKUP($A13,'PM10 Results'!$A$1648:$L$3110,2,FALSE)="","No Data",VLOOKUP($A13,'PM10 Results'!$A$1648:$L$3110,2,FALSE))</f>
        <v>11.43</v>
      </c>
      <c r="C13" s="98">
        <f>IF(VLOOKUP($A13,'PM10 Results'!$A$1648:$L$3110,10,FALSE)="","No Data",VLOOKUP($A13,'PM10 Results'!$A$1648:$L$3110,10,FALSE))</f>
        <v>13.836502297023667</v>
      </c>
      <c r="E13" s="97">
        <f t="shared" si="0"/>
        <v>45725</v>
      </c>
      <c r="F13" s="98">
        <f>IF(VLOOKUP($A13,'PM10 Results'!$A$1648:$L$3110,4,FALSE)="","No Data",VLOOKUP($A13,'PM10 Results'!$A$1648:$L$3110,4,FALSE))</f>
        <v>11.13</v>
      </c>
      <c r="G13" s="98">
        <f>IF(VLOOKUP($A13,'PM10 Results'!$A$1648:$L$3110,11,FALSE)="","No Data",VLOOKUP($A13,'PM10 Results'!$A$1648:$L$3110,11,FALSE))</f>
        <v>18.263136387134878</v>
      </c>
      <c r="I13" s="97">
        <f t="shared" si="1"/>
        <v>45725</v>
      </c>
      <c r="J13" s="98">
        <f>IF(VLOOKUP($A13,'PM10 Results'!$A$1648:$L$3110,6,FALSE)="","No Data",VLOOKUP($A13,'PM10 Results'!$A$1648:$L$3110,6,FALSE))</f>
        <v>14.62</v>
      </c>
      <c r="K13" s="98">
        <f>IF(VLOOKUP($A13,'PM10 Results'!$A$1648:$L$3110,12,FALSE)="","No Data",VLOOKUP($A13,'PM10 Results'!$A$1648:$L$3110,12,FALSE))</f>
        <v>14.251749635352414</v>
      </c>
    </row>
    <row r="14" spans="1:11" x14ac:dyDescent="0.3">
      <c r="A14" s="97">
        <f t="shared" si="2"/>
        <v>45726</v>
      </c>
      <c r="B14" s="98">
        <f>IF(VLOOKUP($A14,'PM10 Results'!$A$1648:$L$3110,2,FALSE)="","No Data",VLOOKUP($A14,'PM10 Results'!$A$1648:$L$3110,2,FALSE))</f>
        <v>10.65</v>
      </c>
      <c r="C14" s="98">
        <f>IF(VLOOKUP($A14,'PM10 Results'!$A$1648:$L$3110,10,FALSE)="","No Data",VLOOKUP($A14,'PM10 Results'!$A$1648:$L$3110,10,FALSE))</f>
        <v>13.82830785257922</v>
      </c>
      <c r="E14" s="97">
        <f t="shared" si="0"/>
        <v>45726</v>
      </c>
      <c r="F14" s="98">
        <f>IF(VLOOKUP($A14,'PM10 Results'!$A$1648:$L$3110,4,FALSE)="","No Data",VLOOKUP($A14,'PM10 Results'!$A$1648:$L$3110,4,FALSE))</f>
        <v>10.799500000000007</v>
      </c>
      <c r="G14" s="98">
        <f>IF(VLOOKUP($A14,'PM10 Results'!$A$1648:$L$3110,11,FALSE)="","No Data",VLOOKUP($A14,'PM10 Results'!$A$1648:$L$3110,11,FALSE))</f>
        <v>18.255038199823698</v>
      </c>
      <c r="I14" s="97">
        <f t="shared" si="1"/>
        <v>45726</v>
      </c>
      <c r="J14" s="98">
        <f>IF(VLOOKUP($A14,'PM10 Results'!$A$1648:$L$3110,6,FALSE)="","No Data",VLOOKUP($A14,'PM10 Results'!$A$1648:$L$3110,6,FALSE))</f>
        <v>11.43</v>
      </c>
      <c r="K14" s="98">
        <f>IF(VLOOKUP($A14,'PM10 Results'!$A$1648:$L$3110,12,FALSE)="","No Data",VLOOKUP($A14,'PM10 Results'!$A$1648:$L$3110,12,FALSE))</f>
        <v>14.242174564530888</v>
      </c>
    </row>
    <row r="15" spans="1:11" x14ac:dyDescent="0.3">
      <c r="A15" s="97">
        <f t="shared" si="2"/>
        <v>45727</v>
      </c>
      <c r="B15" s="98">
        <f>IF(VLOOKUP($A15,'PM10 Results'!$A$1648:$L$3110,2,FALSE)="","No Data",VLOOKUP($A15,'PM10 Results'!$A$1648:$L$3110,2,FALSE))</f>
        <v>8.67</v>
      </c>
      <c r="C15" s="98">
        <f>IF(VLOOKUP($A15,'PM10 Results'!$A$1648:$L$3110,10,FALSE)="","No Data",VLOOKUP($A15,'PM10 Results'!$A$1648:$L$3110,10,FALSE))</f>
        <v>13.808613408134777</v>
      </c>
      <c r="E15" s="97">
        <f t="shared" si="0"/>
        <v>45727</v>
      </c>
      <c r="F15" s="98">
        <f>IF(VLOOKUP($A15,'PM10 Results'!$A$1648:$L$3110,4,FALSE)="","No Data",VLOOKUP($A15,'PM10 Results'!$A$1648:$L$3110,4,FALSE))</f>
        <v>9.18</v>
      </c>
      <c r="G15" s="98">
        <f>IF(VLOOKUP($A15,'PM10 Results'!$A$1648:$L$3110,11,FALSE)="","No Data",VLOOKUP($A15,'PM10 Results'!$A$1648:$L$3110,11,FALSE))</f>
        <v>18.238421885624305</v>
      </c>
      <c r="I15" s="97">
        <f t="shared" si="1"/>
        <v>45727</v>
      </c>
      <c r="J15" s="98">
        <f>IF(VLOOKUP($A15,'PM10 Results'!$A$1648:$L$3110,6,FALSE)="","No Data",VLOOKUP($A15,'PM10 Results'!$A$1648:$L$3110,6,FALSE))</f>
        <v>10.782173913043477</v>
      </c>
      <c r="K15" s="98">
        <f>IF(VLOOKUP($A15,'PM10 Results'!$A$1648:$L$3110,12,FALSE)="","No Data",VLOOKUP($A15,'PM10 Results'!$A$1648:$L$3110,12,FALSE))</f>
        <v>14.229432847570669</v>
      </c>
    </row>
    <row r="16" spans="1:11" x14ac:dyDescent="0.3">
      <c r="A16" s="97">
        <f t="shared" si="2"/>
        <v>45728</v>
      </c>
      <c r="B16" s="98">
        <f>IF(VLOOKUP($A16,'PM10 Results'!$A$1648:$L$3110,2,FALSE)="","No Data",VLOOKUP($A16,'PM10 Results'!$A$1648:$L$3110,2,FALSE))</f>
        <v>8.7799999999999994</v>
      </c>
      <c r="C16" s="98">
        <f>IF(VLOOKUP($A16,'PM10 Results'!$A$1648:$L$3110,10,FALSE)="","No Data",VLOOKUP($A16,'PM10 Results'!$A$1648:$L$3110,10,FALSE))</f>
        <v>13.77516896369033</v>
      </c>
      <c r="E16" s="97">
        <f t="shared" si="0"/>
        <v>45728</v>
      </c>
      <c r="F16" s="98" t="str">
        <f>IF(VLOOKUP($A16,'PM10 Results'!$A$1648:$L$3110,4,FALSE)="","No Data",VLOOKUP($A16,'PM10 Results'!$A$1648:$L$3110,4,FALSE))</f>
        <v>No Data</v>
      </c>
      <c r="G16" s="98">
        <f>IF(VLOOKUP($A16,'PM10 Results'!$A$1648:$L$3110,11,FALSE)="","No Data",VLOOKUP($A16,'PM10 Results'!$A$1648:$L$3110,11,FALSE))</f>
        <v>18.238421885624305</v>
      </c>
      <c r="I16" s="97">
        <f t="shared" si="1"/>
        <v>45728</v>
      </c>
      <c r="J16" s="98">
        <f>IF(VLOOKUP($A16,'PM10 Results'!$A$1648:$L$3110,6,FALSE)="","No Data",VLOOKUP($A16,'PM10 Results'!$A$1648:$L$3110,6,FALSE))</f>
        <v>10.89</v>
      </c>
      <c r="K16" s="98">
        <f>IF(VLOOKUP($A16,'PM10 Results'!$A$1648:$L$3110,12,FALSE)="","No Data",VLOOKUP($A16,'PM10 Results'!$A$1648:$L$3110,12,FALSE))</f>
        <v>14.197251544454522</v>
      </c>
    </row>
    <row r="17" spans="1:11" x14ac:dyDescent="0.3">
      <c r="A17" s="97">
        <f t="shared" si="2"/>
        <v>45729</v>
      </c>
      <c r="B17" s="98">
        <f>IF(VLOOKUP($A17,'PM10 Results'!$A$1648:$L$3110,2,FALSE)="","No Data",VLOOKUP($A17,'PM10 Results'!$A$1648:$L$3110,2,FALSE))</f>
        <v>12.06</v>
      </c>
      <c r="C17" s="98">
        <f>IF(VLOOKUP($A17,'PM10 Results'!$A$1648:$L$3110,10,FALSE)="","No Data",VLOOKUP($A17,'PM10 Results'!$A$1648:$L$3110,10,FALSE))</f>
        <v>13.737474519245886</v>
      </c>
      <c r="E17" s="97">
        <f t="shared" si="0"/>
        <v>45729</v>
      </c>
      <c r="F17" s="98" t="str">
        <f>IF(VLOOKUP($A17,'PM10 Results'!$A$1648:$L$3110,4,FALSE)="","No Data",VLOOKUP($A17,'PM10 Results'!$A$1648:$L$3110,4,FALSE))</f>
        <v>No Data</v>
      </c>
      <c r="G17" s="98">
        <f>IF(VLOOKUP($A17,'PM10 Results'!$A$1648:$L$3110,11,FALSE)="","No Data",VLOOKUP($A17,'PM10 Results'!$A$1648:$L$3110,11,FALSE))</f>
        <v>18.238421885624305</v>
      </c>
      <c r="I17" s="97">
        <f t="shared" si="1"/>
        <v>45729</v>
      </c>
      <c r="J17" s="98">
        <f>IF(VLOOKUP($A17,'PM10 Results'!$A$1648:$L$3110,6,FALSE)="","No Data",VLOOKUP($A17,'PM10 Results'!$A$1648:$L$3110,6,FALSE))</f>
        <v>11.6</v>
      </c>
      <c r="K17" s="98">
        <f>IF(VLOOKUP($A17,'PM10 Results'!$A$1648:$L$3110,12,FALSE)="","No Data",VLOOKUP($A17,'PM10 Results'!$A$1648:$L$3110,12,FALSE))</f>
        <v>14.154475340488517</v>
      </c>
    </row>
    <row r="18" spans="1:11" x14ac:dyDescent="0.3">
      <c r="A18" s="97">
        <f t="shared" si="2"/>
        <v>45730</v>
      </c>
      <c r="B18" s="98">
        <f>IF(VLOOKUP($A18,'PM10 Results'!$A$1648:$L$3110,2,FALSE)="","No Data",VLOOKUP($A18,'PM10 Results'!$A$1648:$L$3110,2,FALSE))</f>
        <v>10.81</v>
      </c>
      <c r="C18" s="98">
        <f>IF(VLOOKUP($A18,'PM10 Results'!$A$1648:$L$3110,10,FALSE)="","No Data",VLOOKUP($A18,'PM10 Results'!$A$1648:$L$3110,10,FALSE))</f>
        <v>13.69891896369033</v>
      </c>
      <c r="E18" s="97">
        <f t="shared" si="0"/>
        <v>45730</v>
      </c>
      <c r="F18" s="98">
        <f>IF(VLOOKUP($A18,'PM10 Results'!$A$1648:$L$3110,4,FALSE)="","No Data",VLOOKUP($A18,'PM10 Results'!$A$1648:$L$3110,4,FALSE))</f>
        <v>12.13</v>
      </c>
      <c r="G18" s="98">
        <f>IF(VLOOKUP($A18,'PM10 Results'!$A$1648:$L$3110,11,FALSE)="","No Data",VLOOKUP($A18,'PM10 Results'!$A$1648:$L$3110,11,FALSE))</f>
        <v>18.220023024523027</v>
      </c>
      <c r="I18" s="97">
        <f t="shared" si="1"/>
        <v>45730</v>
      </c>
      <c r="J18" s="98">
        <f>IF(VLOOKUP($A18,'PM10 Results'!$A$1648:$L$3110,6,FALSE)="","No Data",VLOOKUP($A18,'PM10 Results'!$A$1648:$L$3110,6,FALSE))</f>
        <v>12.75</v>
      </c>
      <c r="K18" s="98">
        <f>IF(VLOOKUP($A18,'PM10 Results'!$A$1648:$L$3110,12,FALSE)="","No Data",VLOOKUP($A18,'PM10 Results'!$A$1648:$L$3110,12,FALSE))</f>
        <v>14.132317215327559</v>
      </c>
    </row>
    <row r="19" spans="1:11" x14ac:dyDescent="0.3">
      <c r="A19" s="97">
        <f t="shared" si="2"/>
        <v>45731</v>
      </c>
      <c r="B19" s="98">
        <f>IF(VLOOKUP($A19,'PM10 Results'!$A$1648:$L$3110,2,FALSE)="","No Data",VLOOKUP($A19,'PM10 Results'!$A$1648:$L$3110,2,FALSE))</f>
        <v>12.52</v>
      </c>
      <c r="C19" s="98">
        <f>IF(VLOOKUP($A19,'PM10 Results'!$A$1648:$L$3110,10,FALSE)="","No Data",VLOOKUP($A19,'PM10 Results'!$A$1648:$L$3110,10,FALSE))</f>
        <v>13.695946741468108</v>
      </c>
      <c r="E19" s="97">
        <f t="shared" si="0"/>
        <v>45731</v>
      </c>
      <c r="F19" s="98">
        <f>IF(VLOOKUP($A19,'PM10 Results'!$A$1648:$L$3110,4,FALSE)="","No Data",VLOOKUP($A19,'PM10 Results'!$A$1648:$L$3110,4,FALSE))</f>
        <v>13.95</v>
      </c>
      <c r="G19" s="98">
        <f>IF(VLOOKUP($A19,'PM10 Results'!$A$1648:$L$3110,11,FALSE)="","No Data",VLOOKUP($A19,'PM10 Results'!$A$1648:$L$3110,11,FALSE))</f>
        <v>18.216589289583265</v>
      </c>
      <c r="I19" s="97">
        <f t="shared" si="1"/>
        <v>45731</v>
      </c>
      <c r="J19" s="98">
        <f>IF(VLOOKUP($A19,'PM10 Results'!$A$1648:$L$3110,6,FALSE)="","No Data",VLOOKUP($A19,'PM10 Results'!$A$1648:$L$3110,6,FALSE))</f>
        <v>14.04</v>
      </c>
      <c r="K19" s="98">
        <f>IF(VLOOKUP($A19,'PM10 Results'!$A$1648:$L$3110,12,FALSE)="","No Data",VLOOKUP($A19,'PM10 Results'!$A$1648:$L$3110,12,FALSE))</f>
        <v>14.126368206828975</v>
      </c>
    </row>
    <row r="20" spans="1:11" x14ac:dyDescent="0.3">
      <c r="A20" s="97">
        <f t="shared" si="2"/>
        <v>45732</v>
      </c>
      <c r="B20" s="98">
        <f>IF(VLOOKUP($A20,'PM10 Results'!$A$1648:$L$3110,2,FALSE)="","No Data",VLOOKUP($A20,'PM10 Results'!$A$1648:$L$3110,2,FALSE))</f>
        <v>12.2</v>
      </c>
      <c r="C20" s="98">
        <f>IF(VLOOKUP($A20,'PM10 Results'!$A$1648:$L$3110,10,FALSE)="","No Data",VLOOKUP($A20,'PM10 Results'!$A$1648:$L$3110,10,FALSE))</f>
        <v>13.687835630356997</v>
      </c>
      <c r="E20" s="97">
        <f t="shared" si="0"/>
        <v>45732</v>
      </c>
      <c r="F20" s="98" t="str">
        <f>IF(VLOOKUP($A20,'PM10 Results'!$A$1648:$L$3110,4,FALSE)="","No Data",VLOOKUP($A20,'PM10 Results'!$A$1648:$L$3110,4,FALSE))</f>
        <v>No Data</v>
      </c>
      <c r="G20" s="98">
        <f>IF(VLOOKUP($A20,'PM10 Results'!$A$1648:$L$3110,11,FALSE)="","No Data",VLOOKUP($A20,'PM10 Results'!$A$1648:$L$3110,11,FALSE))</f>
        <v>18.224856930941524</v>
      </c>
      <c r="I20" s="97">
        <f t="shared" si="1"/>
        <v>45732</v>
      </c>
      <c r="J20" s="98">
        <f>IF(VLOOKUP($A20,'PM10 Results'!$A$1648:$L$3110,6,FALSE)="","No Data",VLOOKUP($A20,'PM10 Results'!$A$1648:$L$3110,6,FALSE))</f>
        <v>13.69</v>
      </c>
      <c r="K20" s="98">
        <f>IF(VLOOKUP($A20,'PM10 Results'!$A$1648:$L$3110,12,FALSE)="","No Data",VLOOKUP($A20,'PM10 Results'!$A$1648:$L$3110,12,FALSE))</f>
        <v>14.117954609095262</v>
      </c>
    </row>
    <row r="21" spans="1:11" x14ac:dyDescent="0.3">
      <c r="A21" s="97">
        <f t="shared" si="2"/>
        <v>45733</v>
      </c>
      <c r="B21" s="98">
        <f>IF(VLOOKUP($A21,'PM10 Results'!$A$1648:$L$3110,2,FALSE)="","No Data",VLOOKUP($A21,'PM10 Results'!$A$1648:$L$3110,2,FALSE))</f>
        <v>22.42</v>
      </c>
      <c r="C21" s="98">
        <f>IF(VLOOKUP($A21,'PM10 Results'!$A$1648:$L$3110,10,FALSE)="","No Data",VLOOKUP($A21,'PM10 Results'!$A$1648:$L$3110,10,FALSE))</f>
        <v>13.724335630356995</v>
      </c>
      <c r="E21" s="97">
        <f t="shared" si="0"/>
        <v>45733</v>
      </c>
      <c r="F21" s="98" t="str">
        <f>IF(VLOOKUP($A21,'PM10 Results'!$A$1648:$L$3110,4,FALSE)="","No Data",VLOOKUP($A21,'PM10 Results'!$A$1648:$L$3110,4,FALSE))</f>
        <v>No Data</v>
      </c>
      <c r="G21" s="98">
        <f>IF(VLOOKUP($A21,'PM10 Results'!$A$1648:$L$3110,11,FALSE)="","No Data",VLOOKUP($A21,'PM10 Results'!$A$1648:$L$3110,11,FALSE))</f>
        <v>18.249992861035285</v>
      </c>
      <c r="I21" s="97">
        <f t="shared" si="1"/>
        <v>45733</v>
      </c>
      <c r="J21" s="98">
        <f>IF(VLOOKUP($A21,'PM10 Results'!$A$1648:$L$3110,6,FALSE)="","No Data",VLOOKUP($A21,'PM10 Results'!$A$1648:$L$3110,6,FALSE))</f>
        <v>22.79</v>
      </c>
      <c r="K21" s="98">
        <f>IF(VLOOKUP($A21,'PM10 Results'!$A$1648:$L$3110,12,FALSE)="","No Data",VLOOKUP($A21,'PM10 Results'!$A$1648:$L$3110,12,FALSE))</f>
        <v>14.152033929208576</v>
      </c>
    </row>
    <row r="22" spans="1:11" x14ac:dyDescent="0.3">
      <c r="A22" s="97">
        <f t="shared" si="2"/>
        <v>45734</v>
      </c>
      <c r="B22" s="98">
        <f>IF(VLOOKUP($A22,'PM10 Results'!$A$1648:$L$3110,2,FALSE)="","No Data",VLOOKUP($A22,'PM10 Results'!$A$1648:$L$3110,2,FALSE))</f>
        <v>21.18</v>
      </c>
      <c r="C22" s="98">
        <f>IF(VLOOKUP($A22,'PM10 Results'!$A$1648:$L$3110,10,FALSE)="","No Data",VLOOKUP($A22,'PM10 Results'!$A$1648:$L$3110,10,FALSE))</f>
        <v>13.760474519245887</v>
      </c>
      <c r="E22" s="97">
        <f t="shared" si="0"/>
        <v>45734</v>
      </c>
      <c r="F22" s="98">
        <f>IF(VLOOKUP($A22,'PM10 Results'!$A$1648:$L$3110,4,FALSE)="","No Data",VLOOKUP($A22,'PM10 Results'!$A$1648:$L$3110,4,FALSE))</f>
        <v>18.16</v>
      </c>
      <c r="G22" s="98">
        <f>IF(VLOOKUP($A22,'PM10 Results'!$A$1648:$L$3110,11,FALSE)="","No Data",VLOOKUP($A22,'PM10 Results'!$A$1648:$L$3110,11,FALSE))</f>
        <v>18.277901951944376</v>
      </c>
      <c r="I22" s="97">
        <f t="shared" si="1"/>
        <v>45734</v>
      </c>
      <c r="J22" s="98">
        <f>IF(VLOOKUP($A22,'PM10 Results'!$A$1648:$L$3110,6,FALSE)="","No Data",VLOOKUP($A22,'PM10 Results'!$A$1648:$L$3110,6,FALSE))</f>
        <v>21.66</v>
      </c>
      <c r="K22" s="98">
        <f>IF(VLOOKUP($A22,'PM10 Results'!$A$1648:$L$3110,12,FALSE)="","No Data",VLOOKUP($A22,'PM10 Results'!$A$1648:$L$3110,12,FALSE))</f>
        <v>14.188407866885631</v>
      </c>
    </row>
    <row r="23" spans="1:11" x14ac:dyDescent="0.3">
      <c r="A23" s="97">
        <f t="shared" si="2"/>
        <v>45735</v>
      </c>
      <c r="B23" s="98">
        <f>IF(VLOOKUP($A23,'PM10 Results'!$A$1648:$L$3110,2,FALSE)="","No Data",VLOOKUP($A23,'PM10 Results'!$A$1648:$L$3110,2,FALSE))</f>
        <v>19.05</v>
      </c>
      <c r="C23" s="98">
        <f>IF(VLOOKUP($A23,'PM10 Results'!$A$1648:$L$3110,10,FALSE)="","No Data",VLOOKUP($A23,'PM10 Results'!$A$1648:$L$3110,10,FALSE))</f>
        <v>13.784724519245888</v>
      </c>
      <c r="E23" s="97">
        <f t="shared" si="0"/>
        <v>45735</v>
      </c>
      <c r="F23" s="98" t="str">
        <f>IF(VLOOKUP($A23,'PM10 Results'!$A$1648:$L$3110,4,FALSE)="","No Data",VLOOKUP($A23,'PM10 Results'!$A$1648:$L$3110,4,FALSE))</f>
        <v>No Data</v>
      </c>
      <c r="G23" s="98">
        <f>IF(VLOOKUP($A23,'PM10 Results'!$A$1648:$L$3110,11,FALSE)="","No Data",VLOOKUP($A23,'PM10 Results'!$A$1648:$L$3110,11,FALSE))</f>
        <v>18.299354541463966</v>
      </c>
      <c r="I23" s="97">
        <f t="shared" si="1"/>
        <v>45735</v>
      </c>
      <c r="J23" s="98">
        <f>IF(VLOOKUP($A23,'PM10 Results'!$A$1648:$L$3110,6,FALSE)="","No Data",VLOOKUP($A23,'PM10 Results'!$A$1648:$L$3110,6,FALSE))</f>
        <v>15.44</v>
      </c>
      <c r="K23" s="98">
        <f>IF(VLOOKUP($A23,'PM10 Results'!$A$1648:$L$3110,12,FALSE)="","No Data",VLOOKUP($A23,'PM10 Results'!$A$1648:$L$3110,12,FALSE))</f>
        <v>14.202118915044272</v>
      </c>
    </row>
    <row r="24" spans="1:11" x14ac:dyDescent="0.3">
      <c r="A24" s="97">
        <f t="shared" si="2"/>
        <v>45736</v>
      </c>
      <c r="B24" s="98">
        <f>IF(VLOOKUP($A24,'PM10 Results'!$A$1648:$L$3110,2,FALSE)="","No Data",VLOOKUP($A24,'PM10 Results'!$A$1648:$L$3110,2,FALSE))</f>
        <v>16.98</v>
      </c>
      <c r="C24" s="98">
        <f>IF(VLOOKUP($A24,'PM10 Results'!$A$1648:$L$3110,10,FALSE)="","No Data",VLOOKUP($A24,'PM10 Results'!$A$1648:$L$3110,10,FALSE))</f>
        <v>13.800113408134775</v>
      </c>
      <c r="E24" s="97">
        <f t="shared" si="0"/>
        <v>45736</v>
      </c>
      <c r="F24" s="98" t="str">
        <f>IF(VLOOKUP($A24,'PM10 Results'!$A$1648:$L$3110,4,FALSE)="","No Data",VLOOKUP($A24,'PM10 Results'!$A$1648:$L$3110,4,FALSE))</f>
        <v>No Data</v>
      </c>
      <c r="G24" s="98">
        <f>IF(VLOOKUP($A24,'PM10 Results'!$A$1648:$L$3110,11,FALSE)="","No Data",VLOOKUP($A24,'PM10 Results'!$A$1648:$L$3110,11,FALSE))</f>
        <v>18.286273305309887</v>
      </c>
      <c r="I24" s="97">
        <f t="shared" si="1"/>
        <v>45736</v>
      </c>
      <c r="J24" s="98">
        <f>IF(VLOOKUP($A24,'PM10 Results'!$A$1648:$L$3110,6,FALSE)="","No Data",VLOOKUP($A24,'PM10 Results'!$A$1648:$L$3110,6,FALSE))</f>
        <v>18.440000000000001</v>
      </c>
      <c r="K24" s="98">
        <f>IF(VLOOKUP($A24,'PM10 Results'!$A$1648:$L$3110,12,FALSE)="","No Data",VLOOKUP($A24,'PM10 Results'!$A$1648:$L$3110,12,FALSE))</f>
        <v>14.223167073684497</v>
      </c>
    </row>
    <row r="25" spans="1:11" x14ac:dyDescent="0.3">
      <c r="A25" s="97">
        <f t="shared" si="2"/>
        <v>45737</v>
      </c>
      <c r="B25" s="98">
        <f>IF(VLOOKUP($A25,'PM10 Results'!$A$1648:$L$3110,2,FALSE)="","No Data",VLOOKUP($A25,'PM10 Results'!$A$1648:$L$3110,2,FALSE))</f>
        <v>12.82</v>
      </c>
      <c r="C25" s="98">
        <f>IF(VLOOKUP($A25,'PM10 Results'!$A$1648:$L$3110,10,FALSE)="","No Data",VLOOKUP($A25,'PM10 Results'!$A$1648:$L$3110,10,FALSE))</f>
        <v>13.786641185912552</v>
      </c>
      <c r="E25" s="97">
        <f t="shared" si="0"/>
        <v>45737</v>
      </c>
      <c r="F25" s="98" t="str">
        <f>IF(VLOOKUP($A25,'PM10 Results'!$A$1648:$L$3110,4,FALSE)="","No Data",VLOOKUP($A25,'PM10 Results'!$A$1648:$L$3110,4,FALSE))</f>
        <v>No Data</v>
      </c>
      <c r="G25" s="98">
        <f>IF(VLOOKUP($A25,'PM10 Results'!$A$1648:$L$3110,11,FALSE)="","No Data",VLOOKUP($A25,'PM10 Results'!$A$1648:$L$3110,11,FALSE))</f>
        <v>18.28253102183989</v>
      </c>
      <c r="I25" s="97">
        <f t="shared" si="1"/>
        <v>45737</v>
      </c>
      <c r="J25" s="98">
        <f>IF(VLOOKUP($A25,'PM10 Results'!$A$1648:$L$3110,6,FALSE)="","No Data",VLOOKUP($A25,'PM10 Results'!$A$1648:$L$3110,6,FALSE))</f>
        <v>14.12</v>
      </c>
      <c r="K25" s="98">
        <f>IF(VLOOKUP($A25,'PM10 Results'!$A$1648:$L$3110,12,FALSE)="","No Data",VLOOKUP($A25,'PM10 Results'!$A$1648:$L$3110,12,FALSE))</f>
        <v>14.20713307935022</v>
      </c>
    </row>
    <row r="26" spans="1:11" x14ac:dyDescent="0.3">
      <c r="A26" s="97">
        <f t="shared" si="2"/>
        <v>45738</v>
      </c>
      <c r="B26" s="98">
        <f>IF(VLOOKUP($A26,'PM10 Results'!$A$1648:$L$3110,2,FALSE)="","No Data",VLOOKUP($A26,'PM10 Results'!$A$1648:$L$3110,2,FALSE))</f>
        <v>12.16</v>
      </c>
      <c r="C26" s="98">
        <f>IF(VLOOKUP($A26,'PM10 Results'!$A$1648:$L$3110,10,FALSE)="","No Data",VLOOKUP($A26,'PM10 Results'!$A$1648:$L$3110,10,FALSE))</f>
        <v>13.785835630356994</v>
      </c>
      <c r="E26" s="97">
        <f t="shared" si="0"/>
        <v>45738</v>
      </c>
      <c r="F26" s="98">
        <f>IF(VLOOKUP($A26,'PM10 Results'!$A$1648:$L$3110,4,FALSE)="","No Data",VLOOKUP($A26,'PM10 Results'!$A$1648:$L$3110,4,FALSE))</f>
        <v>11.21</v>
      </c>
      <c r="G26" s="98">
        <f>IF(VLOOKUP($A26,'PM10 Results'!$A$1648:$L$3110,11,FALSE)="","No Data",VLOOKUP($A26,'PM10 Results'!$A$1648:$L$3110,11,FALSE))</f>
        <v>18.279778728261906</v>
      </c>
      <c r="I26" s="97">
        <f t="shared" si="1"/>
        <v>45738</v>
      </c>
      <c r="J26" s="98">
        <f>IF(VLOOKUP($A26,'PM10 Results'!$A$1648:$L$3110,6,FALSE)="","No Data",VLOOKUP($A26,'PM10 Results'!$A$1648:$L$3110,6,FALSE))</f>
        <v>14.22</v>
      </c>
      <c r="K26" s="98">
        <f>IF(VLOOKUP($A26,'PM10 Results'!$A$1648:$L$3110,12,FALSE)="","No Data",VLOOKUP($A26,'PM10 Results'!$A$1648:$L$3110,12,FALSE))</f>
        <v>14.202203900879965</v>
      </c>
    </row>
    <row r="27" spans="1:11" x14ac:dyDescent="0.3">
      <c r="A27" s="97">
        <f t="shared" si="2"/>
        <v>45739</v>
      </c>
      <c r="B27" s="98">
        <f>IF(VLOOKUP($A27,'PM10 Results'!$A$1648:$L$3110,2,FALSE)="","No Data",VLOOKUP($A27,'PM10 Results'!$A$1648:$L$3110,2,FALSE))</f>
        <v>8.6999999999999993</v>
      </c>
      <c r="C27" s="98">
        <f>IF(VLOOKUP($A27,'PM10 Results'!$A$1648:$L$3110,10,FALSE)="","No Data",VLOOKUP($A27,'PM10 Results'!$A$1648:$L$3110,10,FALSE))</f>
        <v>13.777057852579217</v>
      </c>
      <c r="E27" s="97">
        <f t="shared" si="0"/>
        <v>45739</v>
      </c>
      <c r="F27" s="98" t="str">
        <f>IF(VLOOKUP($A27,'PM10 Results'!$A$1648:$L$3110,4,FALSE)="","No Data",VLOOKUP($A27,'PM10 Results'!$A$1648:$L$3110,4,FALSE))</f>
        <v>No Data</v>
      </c>
      <c r="G27" s="98">
        <f>IF(VLOOKUP($A27,'PM10 Results'!$A$1648:$L$3110,11,FALSE)="","No Data",VLOOKUP($A27,'PM10 Results'!$A$1648:$L$3110,11,FALSE))</f>
        <v>18.297722834790317</v>
      </c>
      <c r="I27" s="97">
        <f t="shared" si="1"/>
        <v>45739</v>
      </c>
      <c r="J27" s="98">
        <f>IF(VLOOKUP($A27,'PM10 Results'!$A$1648:$L$3110,6,FALSE)="","No Data",VLOOKUP($A27,'PM10 Results'!$A$1648:$L$3110,6,FALSE))</f>
        <v>9.57</v>
      </c>
      <c r="K27" s="98">
        <f>IF(VLOOKUP($A27,'PM10 Results'!$A$1648:$L$3110,12,FALSE)="","No Data",VLOOKUP($A27,'PM10 Results'!$A$1648:$L$3110,12,FALSE))</f>
        <v>14.190192569435203</v>
      </c>
    </row>
    <row r="28" spans="1:11" x14ac:dyDescent="0.3">
      <c r="A28" s="97">
        <f t="shared" si="2"/>
        <v>45740</v>
      </c>
      <c r="B28" s="98">
        <f>IF(VLOOKUP($A28,'PM10 Results'!$A$1648:$L$3110,2,FALSE)="","No Data",VLOOKUP($A28,'PM10 Results'!$A$1648:$L$3110,2,FALSE))</f>
        <v>13.27</v>
      </c>
      <c r="C28" s="98">
        <f>IF(VLOOKUP($A28,'PM10 Results'!$A$1648:$L$3110,10,FALSE)="","No Data",VLOOKUP($A28,'PM10 Results'!$A$1648:$L$3110,10,FALSE))</f>
        <v>13.777696741468107</v>
      </c>
      <c r="E28" s="97">
        <f t="shared" si="0"/>
        <v>45740</v>
      </c>
      <c r="F28" s="98" t="str">
        <f>IF(VLOOKUP($A28,'PM10 Results'!$A$1648:$L$3110,4,FALSE)="","No Data",VLOOKUP($A28,'PM10 Results'!$A$1648:$L$3110,4,FALSE))</f>
        <v>No Data</v>
      </c>
      <c r="G28" s="98">
        <f>IF(VLOOKUP($A28,'PM10 Results'!$A$1648:$L$3110,11,FALSE)="","No Data",VLOOKUP($A28,'PM10 Results'!$A$1648:$L$3110,11,FALSE))</f>
        <v>18.312208135820445</v>
      </c>
      <c r="I28" s="97">
        <f t="shared" si="1"/>
        <v>45740</v>
      </c>
      <c r="J28" s="98">
        <f>IF(VLOOKUP($A28,'PM10 Results'!$A$1648:$L$3110,6,FALSE)="","No Data",VLOOKUP($A28,'PM10 Results'!$A$1648:$L$3110,6,FALSE))</f>
        <v>11.6</v>
      </c>
      <c r="K28" s="98">
        <f>IF(VLOOKUP($A28,'PM10 Results'!$A$1648:$L$3110,12,FALSE)="","No Data",VLOOKUP($A28,'PM10 Results'!$A$1648:$L$3110,12,FALSE))</f>
        <v>14.183988603429537</v>
      </c>
    </row>
    <row r="29" spans="1:11" x14ac:dyDescent="0.3">
      <c r="A29" s="97">
        <f t="shared" si="2"/>
        <v>45741</v>
      </c>
      <c r="B29" s="98">
        <f>IF(VLOOKUP($A29,'PM10 Results'!$A$1648:$L$3110,2,FALSE)="","No Data",VLOOKUP($A29,'PM10 Results'!$A$1648:$L$3110,2,FALSE))</f>
        <v>8.58</v>
      </c>
      <c r="C29" s="98">
        <f>IF(VLOOKUP($A29,'PM10 Results'!$A$1648:$L$3110,10,FALSE)="","No Data",VLOOKUP($A29,'PM10 Results'!$A$1648:$L$3110,10,FALSE))</f>
        <v>13.771199386970752</v>
      </c>
      <c r="E29" s="97">
        <f t="shared" si="0"/>
        <v>45741</v>
      </c>
      <c r="F29" s="98">
        <f>IF(VLOOKUP($A29,'PM10 Results'!$A$1648:$L$3110,4,FALSE)="","No Data",VLOOKUP($A29,'PM10 Results'!$A$1648:$L$3110,4,FALSE))</f>
        <v>7.57</v>
      </c>
      <c r="G29" s="98">
        <f>IF(VLOOKUP($A29,'PM10 Results'!$A$1648:$L$3110,11,FALSE)="","No Data",VLOOKUP($A29,'PM10 Results'!$A$1648:$L$3110,11,FALSE))</f>
        <v>18.279256577121608</v>
      </c>
      <c r="I29" s="97">
        <f t="shared" si="1"/>
        <v>45741</v>
      </c>
      <c r="J29" s="98">
        <f>IF(VLOOKUP($A29,'PM10 Results'!$A$1648:$L$3110,6,FALSE)="","No Data",VLOOKUP($A29,'PM10 Results'!$A$1648:$L$3110,6,FALSE))</f>
        <v>9.9250000000000007</v>
      </c>
      <c r="K29" s="98">
        <f>IF(VLOOKUP($A29,'PM10 Results'!$A$1648:$L$3110,12,FALSE)="","No Data",VLOOKUP($A29,'PM10 Results'!$A$1648:$L$3110,12,FALSE))</f>
        <v>14.169045260653334</v>
      </c>
    </row>
    <row r="30" spans="1:11" x14ac:dyDescent="0.3">
      <c r="A30" s="97">
        <f t="shared" si="2"/>
        <v>45742</v>
      </c>
      <c r="B30" s="98">
        <f>IF(VLOOKUP($A30,'PM10 Results'!$A$1648:$L$3110,2,FALSE)="","No Data",VLOOKUP($A30,'PM10 Results'!$A$1648:$L$3110,2,FALSE))</f>
        <v>10.19</v>
      </c>
      <c r="C30" s="98">
        <f>IF(VLOOKUP($A30,'PM10 Results'!$A$1648:$L$3110,10,FALSE)="","No Data",VLOOKUP($A30,'PM10 Results'!$A$1648:$L$3110,10,FALSE))</f>
        <v>13.743866053637417</v>
      </c>
      <c r="E30" s="97">
        <f t="shared" si="0"/>
        <v>45742</v>
      </c>
      <c r="F30" s="98">
        <f>IF(VLOOKUP($A30,'PM10 Results'!$A$1648:$L$3110,4,FALSE)="","No Data",VLOOKUP($A30,'PM10 Results'!$A$1648:$L$3110,4,FALSE))</f>
        <v>9.16</v>
      </c>
      <c r="G30" s="98">
        <f>IF(VLOOKUP($A30,'PM10 Results'!$A$1648:$L$3110,11,FALSE)="","No Data",VLOOKUP($A30,'PM10 Results'!$A$1648:$L$3110,11,FALSE))</f>
        <v>18.251368942329186</v>
      </c>
      <c r="I30" s="97">
        <f t="shared" si="1"/>
        <v>45742</v>
      </c>
      <c r="J30" s="98">
        <f>IF(VLOOKUP($A30,'PM10 Results'!$A$1648:$L$3110,6,FALSE)="","No Data",VLOOKUP($A30,'PM10 Results'!$A$1648:$L$3110,6,FALSE))</f>
        <v>11.38</v>
      </c>
      <c r="K30" s="98">
        <f>IF(VLOOKUP($A30,'PM10 Results'!$A$1648:$L$3110,12,FALSE)="","No Data",VLOOKUP($A30,'PM10 Results'!$A$1648:$L$3110,12,FALSE))</f>
        <v>14.161166601724934</v>
      </c>
    </row>
    <row r="31" spans="1:11" x14ac:dyDescent="0.3">
      <c r="A31" s="97">
        <f t="shared" si="2"/>
        <v>45743</v>
      </c>
      <c r="B31" s="98">
        <f>IF(VLOOKUP($A31,'PM10 Results'!$A$1648:$L$3110,2,FALSE)="","No Data",VLOOKUP($A31,'PM10 Results'!$A$1648:$L$3110,2,FALSE))</f>
        <v>11.61</v>
      </c>
      <c r="C31" s="98">
        <f>IF(VLOOKUP($A31,'PM10 Results'!$A$1648:$L$3110,10,FALSE)="","No Data",VLOOKUP($A31,'PM10 Results'!$A$1648:$L$3110,10,FALSE))</f>
        <v>13.730004942526305</v>
      </c>
      <c r="E31" s="97">
        <f t="shared" si="0"/>
        <v>45743</v>
      </c>
      <c r="F31" s="98">
        <f>IF(VLOOKUP($A31,'PM10 Results'!$A$1648:$L$3110,4,FALSE)="","No Data",VLOOKUP($A31,'PM10 Results'!$A$1648:$L$3110,4,FALSE))</f>
        <v>10.93</v>
      </c>
      <c r="G31" s="98">
        <f>IF(VLOOKUP($A31,'PM10 Results'!$A$1648:$L$3110,11,FALSE)="","No Data",VLOOKUP($A31,'PM10 Results'!$A$1648:$L$3110,11,FALSE))</f>
        <v>18.229047695553792</v>
      </c>
      <c r="I31" s="97">
        <f t="shared" si="1"/>
        <v>45743</v>
      </c>
      <c r="J31" s="98">
        <f>IF(VLOOKUP($A31,'PM10 Results'!$A$1648:$L$3110,6,FALSE)="","No Data",VLOOKUP($A31,'PM10 Results'!$A$1648:$L$3110,6,FALSE))</f>
        <v>13.27</v>
      </c>
      <c r="K31" s="98">
        <f>IF(VLOOKUP($A31,'PM10 Results'!$A$1648:$L$3110,12,FALSE)="","No Data",VLOOKUP($A31,'PM10 Results'!$A$1648:$L$3110,12,FALSE))</f>
        <v>14.149877053702337</v>
      </c>
    </row>
    <row r="32" spans="1:11" x14ac:dyDescent="0.3">
      <c r="A32" s="97">
        <f t="shared" si="2"/>
        <v>45744</v>
      </c>
      <c r="B32" s="98">
        <f>IF(VLOOKUP($A32,'PM10 Results'!$A$1648:$L$3110,2,FALSE)="","No Data",VLOOKUP($A32,'PM10 Results'!$A$1648:$L$3110,2,FALSE))</f>
        <v>10.039999999999999</v>
      </c>
      <c r="C32" s="98">
        <f>IF(VLOOKUP($A32,'PM10 Results'!$A$1648:$L$3110,10,FALSE)="","No Data",VLOOKUP($A32,'PM10 Results'!$A$1648:$L$3110,10,FALSE))</f>
        <v>13.712838275859639</v>
      </c>
      <c r="E32" s="97">
        <f t="shared" si="0"/>
        <v>45744</v>
      </c>
      <c r="F32" s="98">
        <f>IF(VLOOKUP($A32,'PM10 Results'!$A$1648:$L$3110,4,FALSE)="","No Data",VLOOKUP($A32,'PM10 Results'!$A$1648:$L$3110,4,FALSE))</f>
        <v>9.98</v>
      </c>
      <c r="G32" s="98">
        <f>IF(VLOOKUP($A32,'PM10 Results'!$A$1648:$L$3110,11,FALSE)="","No Data",VLOOKUP($A32,'PM10 Results'!$A$1648:$L$3110,11,FALSE))</f>
        <v>18.201608671163545</v>
      </c>
      <c r="I32" s="97">
        <f t="shared" si="1"/>
        <v>45744</v>
      </c>
      <c r="J32" s="98">
        <f>IF(VLOOKUP($A32,'PM10 Results'!$A$1648:$L$3110,6,FALSE)="","No Data",VLOOKUP($A32,'PM10 Results'!$A$1648:$L$3110,6,FALSE))</f>
        <v>10.95</v>
      </c>
      <c r="K32" s="98">
        <f>IF(VLOOKUP($A32,'PM10 Results'!$A$1648:$L$3110,12,FALSE)="","No Data",VLOOKUP($A32,'PM10 Results'!$A$1648:$L$3110,12,FALSE))</f>
        <v>14.123314460779351</v>
      </c>
    </row>
    <row r="33" spans="1:11" x14ac:dyDescent="0.3">
      <c r="A33" s="97">
        <f t="shared" si="2"/>
        <v>45745</v>
      </c>
      <c r="B33" s="98">
        <f>IF(VLOOKUP($A33,'PM10 Results'!$A$1648:$L$3110,2,FALSE)="","No Data",VLOOKUP($A33,'PM10 Results'!$A$1648:$L$3110,2,FALSE))</f>
        <v>5.42</v>
      </c>
      <c r="C33" s="98">
        <f>IF(VLOOKUP($A33,'PM10 Results'!$A$1648:$L$3110,10,FALSE)="","No Data",VLOOKUP($A33,'PM10 Results'!$A$1648:$L$3110,10,FALSE))</f>
        <v>13.68894938697075</v>
      </c>
      <c r="E33" s="97">
        <f t="shared" ref="E33:E35" si="3">A33</f>
        <v>45745</v>
      </c>
      <c r="F33" s="98">
        <f>IF(VLOOKUP($A33,'PM10 Results'!$A$1648:$L$3110,4,FALSE)="","No Data",VLOOKUP($A33,'PM10 Results'!$A$1648:$L$3110,4,FALSE))</f>
        <v>6.76</v>
      </c>
      <c r="G33" s="98">
        <f>IF(VLOOKUP($A33,'PM10 Results'!$A$1648:$L$3110,11,FALSE)="","No Data",VLOOKUP($A33,'PM10 Results'!$A$1648:$L$3110,11,FALSE))</f>
        <v>18.185328183358671</v>
      </c>
      <c r="I33" s="97">
        <f t="shared" ref="I33:I35" si="4">A33</f>
        <v>45745</v>
      </c>
      <c r="J33" s="98">
        <f>IF(VLOOKUP($A33,'PM10 Results'!$A$1648:$L$3110,6,FALSE)="","No Data",VLOOKUP($A33,'PM10 Results'!$A$1648:$L$3110,6,FALSE))</f>
        <v>6.68</v>
      </c>
      <c r="K33" s="98">
        <f>IF(VLOOKUP($A33,'PM10 Results'!$A$1648:$L$3110,12,FALSE)="","No Data",VLOOKUP($A33,'PM10 Results'!$A$1648:$L$3110,12,FALSE))</f>
        <v>14.116509524710366</v>
      </c>
    </row>
    <row r="34" spans="1:11" x14ac:dyDescent="0.3">
      <c r="A34" s="97">
        <f t="shared" si="2"/>
        <v>45746</v>
      </c>
      <c r="B34" s="98">
        <f>IF(VLOOKUP($A34,'PM10 Results'!$A$1648:$L$3110,2,FALSE)="","No Data",VLOOKUP($A34,'PM10 Results'!$A$1648:$L$3110,2,FALSE))</f>
        <v>7.83</v>
      </c>
      <c r="C34" s="98">
        <f>IF(VLOOKUP($A34,'PM10 Results'!$A$1648:$L$3110,10,FALSE)="","No Data",VLOOKUP($A34,'PM10 Results'!$A$1648:$L$3110,10,FALSE))</f>
        <v>13.677143831415194</v>
      </c>
      <c r="E34" s="97">
        <f t="shared" si="3"/>
        <v>45746</v>
      </c>
      <c r="F34" s="98">
        <f>IF(VLOOKUP($A34,'PM10 Results'!$A$1648:$L$3110,4,FALSE)="","No Data",VLOOKUP($A34,'PM10 Results'!$A$1648:$L$3110,4,FALSE))</f>
        <v>10.1</v>
      </c>
      <c r="G34" s="98">
        <f>IF(VLOOKUP($A34,'PM10 Results'!$A$1648:$L$3110,11,FALSE)="","No Data",VLOOKUP($A34,'PM10 Results'!$A$1648:$L$3110,11,FALSE))</f>
        <v>18.176822085797696</v>
      </c>
      <c r="I34" s="97">
        <f t="shared" si="4"/>
        <v>45746</v>
      </c>
      <c r="J34" s="98">
        <f>IF(VLOOKUP($A34,'PM10 Results'!$A$1648:$L$3110,6,FALSE)="","No Data",VLOOKUP($A34,'PM10 Results'!$A$1648:$L$3110,6,FALSE))</f>
        <v>10.36</v>
      </c>
      <c r="K34" s="98">
        <f>IF(VLOOKUP($A34,'PM10 Results'!$A$1648:$L$3110,12,FALSE)="","No Data",VLOOKUP($A34,'PM10 Results'!$A$1648:$L$3110,12,FALSE))</f>
        <v>14.105784477629387</v>
      </c>
    </row>
    <row r="35" spans="1:11" x14ac:dyDescent="0.3">
      <c r="A35" s="97">
        <f t="shared" si="2"/>
        <v>45747</v>
      </c>
      <c r="B35" s="98">
        <f>IF(VLOOKUP($A35,'PM10 Results'!$A$1648:$L$3110,2,FALSE)="","No Data",VLOOKUP($A35,'PM10 Results'!$A$1648:$L$3110,2,FALSE))</f>
        <v>9.33</v>
      </c>
      <c r="C35" s="98">
        <f>IF(VLOOKUP($A35,'PM10 Results'!$A$1648:$L$3110,10,FALSE)="","No Data",VLOOKUP($A35,'PM10 Results'!$A$1648:$L$3110,10,FALSE))</f>
        <v>13.667504942526305</v>
      </c>
      <c r="E35" s="97">
        <f t="shared" si="3"/>
        <v>45747</v>
      </c>
      <c r="F35" s="98">
        <f>IF(VLOOKUP($A35,'PM10 Results'!$A$1648:$L$3110,4,FALSE)="","No Data",VLOOKUP($A35,'PM10 Results'!$A$1648:$L$3110,4,FALSE))</f>
        <v>10.029999999999999</v>
      </c>
      <c r="G35" s="98">
        <f>IF(VLOOKUP($A35,'PM10 Results'!$A$1648:$L$3110,11,FALSE)="","No Data",VLOOKUP($A35,'PM10 Results'!$A$1648:$L$3110,11,FALSE))</f>
        <v>18.17130379311477</v>
      </c>
      <c r="I35" s="97">
        <f t="shared" si="4"/>
        <v>45747</v>
      </c>
      <c r="J35" s="98">
        <f>IF(VLOOKUP($A35,'PM10 Results'!$A$1648:$L$3110,6,FALSE)="","No Data",VLOOKUP($A35,'PM10 Results'!$A$1648:$L$3110,6,FALSE))</f>
        <v>11.32</v>
      </c>
      <c r="K35" s="98">
        <f>IF(VLOOKUP($A35,'PM10 Results'!$A$1648:$L$3110,12,FALSE)="","No Data",VLOOKUP($A35,'PM10 Results'!$A$1648:$L$3110,12,FALSE))</f>
        <v>14.097937197410712</v>
      </c>
    </row>
  </sheetData>
  <mergeCells count="6">
    <mergeCell ref="A3:A4"/>
    <mergeCell ref="B3:C3"/>
    <mergeCell ref="F3:G3"/>
    <mergeCell ref="J3:K3"/>
    <mergeCell ref="E3:E4"/>
    <mergeCell ref="I3:I4"/>
  </mergeCells>
  <phoneticPr fontId="65" type="noConversion"/>
  <conditionalFormatting sqref="B5:B35 J5:J35">
    <cfRule type="containsText" priority="2" stopIfTrue="1" operator="containsText" text="No Data">
      <formula>NOT(ISERROR(SEARCH("No Data",B5)))</formula>
    </cfRule>
    <cfRule type="cellIs" dxfId="2" priority="3" operator="greaterThan">
      <formula>50</formula>
    </cfRule>
  </conditionalFormatting>
  <conditionalFormatting sqref="C5:C35 K5:K35">
    <cfRule type="cellIs" dxfId="1" priority="1" operator="greaterThan">
      <formula>30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530A-55F3-402B-BF69-3296A985B9BE}">
  <sheetPr>
    <tabColor rgb="FFC00000"/>
  </sheetPr>
  <dimension ref="A1:D167"/>
  <sheetViews>
    <sheetView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J77" sqref="J77"/>
    </sheetView>
  </sheetViews>
  <sheetFormatPr defaultRowHeight="14.4" x14ac:dyDescent="0.3"/>
  <cols>
    <col min="1" max="1" width="14.33203125" customWidth="1"/>
    <col min="2" max="2" width="12.33203125" customWidth="1"/>
    <col min="3" max="3" width="15.33203125" style="48" customWidth="1"/>
    <col min="4" max="4" width="48.5546875" customWidth="1"/>
  </cols>
  <sheetData>
    <row r="1" spans="1:4" ht="21" x14ac:dyDescent="0.4">
      <c r="A1" s="94">
        <v>45566</v>
      </c>
      <c r="B1" s="93" t="s">
        <v>51</v>
      </c>
    </row>
    <row r="3" spans="1:4" x14ac:dyDescent="0.3">
      <c r="A3" s="91" t="s">
        <v>52</v>
      </c>
      <c r="B3" s="91" t="s">
        <v>53</v>
      </c>
      <c r="C3" s="92" t="s">
        <v>54</v>
      </c>
      <c r="D3" s="91" t="s">
        <v>37</v>
      </c>
    </row>
    <row r="4" spans="1:4" x14ac:dyDescent="0.3">
      <c r="A4" s="100" t="s">
        <v>55</v>
      </c>
      <c r="B4" s="90">
        <f>$A$1</f>
        <v>45566</v>
      </c>
      <c r="C4" s="48">
        <f>VLOOKUP($B4,'PM10 Results'!$A$1648:$G$3110,2,FALSE)</f>
        <v>23.154782608695673</v>
      </c>
      <c r="D4" t="str">
        <f>IF(VLOOKUP($B4,'PM10 Results'!$A$1648:$G$3110,3,FALSE)="","",VLOOKUP($B4,'PM10 Results'!$A$1648:$G$3110,3,FALSE))</f>
        <v>24hr recalc - 1 hour excluded due to high negatives</v>
      </c>
    </row>
    <row r="5" spans="1:4" x14ac:dyDescent="0.3">
      <c r="A5" t="s">
        <v>55</v>
      </c>
      <c r="B5" s="90">
        <f>B4+1</f>
        <v>45567</v>
      </c>
      <c r="C5" s="48">
        <f>VLOOKUP($B5,'PM10 Results'!$A$1648:$G$3110,2,FALSE)</f>
        <v>16.38</v>
      </c>
      <c r="D5" t="str">
        <f>IF(VLOOKUP($B5,'PM10 Results'!$A$1648:$G$3110,3,FALSE)="","",VLOOKUP($B5,'PM10 Results'!$A$1648:$G$3110,3,FALSE))</f>
        <v/>
      </c>
    </row>
    <row r="6" spans="1:4" x14ac:dyDescent="0.3">
      <c r="A6" t="s">
        <v>55</v>
      </c>
      <c r="B6" s="90">
        <f t="shared" ref="B6:B34" si="0">B5+1</f>
        <v>45568</v>
      </c>
      <c r="C6" s="48">
        <f>VLOOKUP($B6,'PM10 Results'!$A$1648:$G$3110,2,FALSE)</f>
        <v>20.88</v>
      </c>
      <c r="D6" t="str">
        <f>IF(VLOOKUP($B6,'PM10 Results'!$A$1648:$G$3110,3,FALSE)="","",VLOOKUP($B6,'PM10 Results'!$A$1648:$G$3110,3,FALSE))</f>
        <v/>
      </c>
    </row>
    <row r="7" spans="1:4" x14ac:dyDescent="0.3">
      <c r="A7" t="s">
        <v>55</v>
      </c>
      <c r="B7" s="90">
        <f t="shared" si="0"/>
        <v>45569</v>
      </c>
      <c r="C7" s="48">
        <f>VLOOKUP($B7,'PM10 Results'!$A$1648:$G$3110,2,FALSE)</f>
        <v>11.79</v>
      </c>
      <c r="D7" t="str">
        <f>IF(VLOOKUP($B7,'PM10 Results'!$A$1648:$G$3110,3,FALSE)="","",VLOOKUP($B7,'PM10 Results'!$A$1648:$G$3110,3,FALSE))</f>
        <v/>
      </c>
    </row>
    <row r="8" spans="1:4" x14ac:dyDescent="0.3">
      <c r="A8" t="s">
        <v>55</v>
      </c>
      <c r="B8" s="90">
        <f t="shared" si="0"/>
        <v>45570</v>
      </c>
      <c r="C8" s="48">
        <f>VLOOKUP($B8,'PM10 Results'!$A$1648:$G$3110,2,FALSE)</f>
        <v>10.18</v>
      </c>
      <c r="D8" t="str">
        <f>IF(VLOOKUP($B8,'PM10 Results'!$A$1648:$G$3110,3,FALSE)="","",VLOOKUP($B8,'PM10 Results'!$A$1648:$G$3110,3,FALSE))</f>
        <v/>
      </c>
    </row>
    <row r="9" spans="1:4" x14ac:dyDescent="0.3">
      <c r="A9" t="s">
        <v>55</v>
      </c>
      <c r="B9" s="90">
        <f t="shared" si="0"/>
        <v>45571</v>
      </c>
      <c r="C9" s="48">
        <f>VLOOKUP($B9,'PM10 Results'!$A$1648:$G$3110,2,FALSE)</f>
        <v>10.833741007194252</v>
      </c>
      <c r="D9" t="str">
        <f>IF(VLOOKUP($B9,'PM10 Results'!$A$1648:$G$3110,3,FALSE)="","",VLOOKUP($B9,'PM10 Results'!$A$1648:$G$3110,3,FALSE))</f>
        <v>24hr recalc - 1 hour excluded to due maintenance/calibration</v>
      </c>
    </row>
    <row r="10" spans="1:4" x14ac:dyDescent="0.3">
      <c r="A10" t="s">
        <v>55</v>
      </c>
      <c r="B10" s="90">
        <f t="shared" si="0"/>
        <v>45572</v>
      </c>
      <c r="C10" s="48">
        <f>VLOOKUP($B10,'PM10 Results'!$A$1648:$G$3110,2,FALSE)</f>
        <v>16.45</v>
      </c>
      <c r="D10" t="str">
        <f>IF(VLOOKUP($B10,'PM10 Results'!$A$1648:$G$3110,3,FALSE)="","",VLOOKUP($B10,'PM10 Results'!$A$1648:$G$3110,3,FALSE))</f>
        <v/>
      </c>
    </row>
    <row r="11" spans="1:4" x14ac:dyDescent="0.3">
      <c r="A11" t="s">
        <v>55</v>
      </c>
      <c r="B11" s="90">
        <f t="shared" si="0"/>
        <v>45573</v>
      </c>
      <c r="C11" s="48">
        <f>VLOOKUP($B11,'PM10 Results'!$A$1648:$G$3110,2,FALSE)</f>
        <v>22.43</v>
      </c>
      <c r="D11" t="str">
        <f>IF(VLOOKUP($B11,'PM10 Results'!$A$1648:$G$3110,3,FALSE)="","",VLOOKUP($B11,'PM10 Results'!$A$1648:$G$3110,3,FALSE))</f>
        <v/>
      </c>
    </row>
    <row r="12" spans="1:4" x14ac:dyDescent="0.3">
      <c r="A12" t="s">
        <v>55</v>
      </c>
      <c r="B12" s="90">
        <f t="shared" si="0"/>
        <v>45574</v>
      </c>
      <c r="C12" s="48">
        <f>VLOOKUP($B12,'PM10 Results'!$A$1648:$G$3110,2,FALSE)</f>
        <v>17.559999999999999</v>
      </c>
      <c r="D12" t="str">
        <f>IF(VLOOKUP($B12,'PM10 Results'!$A$1648:$G$3110,3,FALSE)="","",VLOOKUP($B12,'PM10 Results'!$A$1648:$G$3110,3,FALSE))</f>
        <v/>
      </c>
    </row>
    <row r="13" spans="1:4" x14ac:dyDescent="0.3">
      <c r="A13" t="s">
        <v>55</v>
      </c>
      <c r="B13" s="90">
        <f t="shared" si="0"/>
        <v>45575</v>
      </c>
      <c r="C13" s="48">
        <f>VLOOKUP($B13,'PM10 Results'!$A$1648:$G$3110,2,FALSE)</f>
        <v>10.92</v>
      </c>
      <c r="D13" t="str">
        <f>IF(VLOOKUP($B13,'PM10 Results'!$A$1648:$G$3110,3,FALSE)="","",VLOOKUP($B13,'PM10 Results'!$A$1648:$G$3110,3,FALSE))</f>
        <v/>
      </c>
    </row>
    <row r="14" spans="1:4" x14ac:dyDescent="0.3">
      <c r="A14" t="s">
        <v>55</v>
      </c>
      <c r="B14" s="90">
        <f t="shared" si="0"/>
        <v>45576</v>
      </c>
      <c r="C14" s="48">
        <f>VLOOKUP($B14,'PM10 Results'!$A$1648:$G$3110,2,FALSE)</f>
        <v>16.73</v>
      </c>
      <c r="D14" t="str">
        <f>IF(VLOOKUP($B14,'PM10 Results'!$A$1648:$G$3110,3,FALSE)="","",VLOOKUP($B14,'PM10 Results'!$A$1648:$G$3110,3,FALSE))</f>
        <v/>
      </c>
    </row>
    <row r="15" spans="1:4" x14ac:dyDescent="0.3">
      <c r="A15" t="s">
        <v>55</v>
      </c>
      <c r="B15" s="90">
        <f t="shared" si="0"/>
        <v>45577</v>
      </c>
      <c r="C15" s="48">
        <f>VLOOKUP($B15,'PM10 Results'!$A$1648:$G$3110,2,FALSE)</f>
        <v>18.350000000000001</v>
      </c>
      <c r="D15" t="str">
        <f>IF(VLOOKUP($B15,'PM10 Results'!$A$1648:$G$3110,3,FALSE)="","",VLOOKUP($B15,'PM10 Results'!$A$1648:$G$3110,3,FALSE))</f>
        <v/>
      </c>
    </row>
    <row r="16" spans="1:4" x14ac:dyDescent="0.3">
      <c r="A16" t="s">
        <v>55</v>
      </c>
      <c r="B16" s="90">
        <f t="shared" si="0"/>
        <v>45578</v>
      </c>
      <c r="C16" s="48">
        <f>VLOOKUP($B16,'PM10 Results'!$A$1648:$G$3110,2,FALSE)</f>
        <v>11.98</v>
      </c>
      <c r="D16" t="str">
        <f>IF(VLOOKUP($B16,'PM10 Results'!$A$1648:$G$3110,3,FALSE)="","",VLOOKUP($B16,'PM10 Results'!$A$1648:$G$3110,3,FALSE))</f>
        <v/>
      </c>
    </row>
    <row r="17" spans="1:4" x14ac:dyDescent="0.3">
      <c r="A17" t="s">
        <v>55</v>
      </c>
      <c r="B17" s="90">
        <f t="shared" si="0"/>
        <v>45579</v>
      </c>
      <c r="C17" s="48" t="str">
        <f>VLOOKUP($B17,'PM10 Results'!$A$1648:$G$3110,2,FALSE)</f>
        <v>No Data</v>
      </c>
      <c r="D17" t="str">
        <f>IF(VLOOKUP($B17,'PM10 Results'!$A$1648:$G$3110,3,FALSE)="","",VLOOKUP($B17,'PM10 Results'!$A$1648:$G$3110,3,FALSE))</f>
        <v>Insufficient data - Annual calibration</v>
      </c>
    </row>
    <row r="18" spans="1:4" x14ac:dyDescent="0.3">
      <c r="A18" t="s">
        <v>55</v>
      </c>
      <c r="B18" s="90">
        <f t="shared" si="0"/>
        <v>45580</v>
      </c>
      <c r="C18" s="48" t="str">
        <f>VLOOKUP($B18,'PM10 Results'!$A$1648:$G$3110,2,FALSE)</f>
        <v>No Data</v>
      </c>
      <c r="D18" t="str">
        <f>IF(VLOOKUP($B18,'PM10 Results'!$A$1648:$G$3110,3,FALSE)="","",VLOOKUP($B18,'PM10 Results'!$A$1648:$G$3110,3,FALSE))</f>
        <v>Insufficient data - Annual calibration</v>
      </c>
    </row>
    <row r="19" spans="1:4" x14ac:dyDescent="0.3">
      <c r="A19" t="s">
        <v>55</v>
      </c>
      <c r="B19" s="90">
        <f t="shared" si="0"/>
        <v>45581</v>
      </c>
      <c r="C19" s="48">
        <f>VLOOKUP($B19,'PM10 Results'!$A$1648:$G$3110,2,FALSE)</f>
        <v>15.33</v>
      </c>
      <c r="D19" t="str">
        <f>IF(VLOOKUP($B19,'PM10 Results'!$A$1648:$G$3110,3,FALSE)="","",VLOOKUP($B19,'PM10 Results'!$A$1648:$G$3110,3,FALSE))</f>
        <v/>
      </c>
    </row>
    <row r="20" spans="1:4" x14ac:dyDescent="0.3">
      <c r="A20" t="s">
        <v>55</v>
      </c>
      <c r="B20" s="90">
        <f t="shared" si="0"/>
        <v>45582</v>
      </c>
      <c r="C20" s="48">
        <f>VLOOKUP($B20,'PM10 Results'!$A$1648:$G$3110,2,FALSE)</f>
        <v>9.36</v>
      </c>
      <c r="D20" t="str">
        <f>IF(VLOOKUP($B20,'PM10 Results'!$A$1648:$G$3110,3,FALSE)="","",VLOOKUP($B20,'PM10 Results'!$A$1648:$G$3110,3,FALSE))</f>
        <v/>
      </c>
    </row>
    <row r="21" spans="1:4" x14ac:dyDescent="0.3">
      <c r="A21" t="s">
        <v>55</v>
      </c>
      <c r="B21" s="90">
        <f t="shared" si="0"/>
        <v>45583</v>
      </c>
      <c r="C21" s="48">
        <f>VLOOKUP($B21,'PM10 Results'!$A$1648:$G$3110,2,FALSE)</f>
        <v>13.06</v>
      </c>
      <c r="D21" t="str">
        <f>IF(VLOOKUP($B21,'PM10 Results'!$A$1648:$G$3110,3,FALSE)="","",VLOOKUP($B21,'PM10 Results'!$A$1648:$G$3110,3,FALSE))</f>
        <v/>
      </c>
    </row>
    <row r="22" spans="1:4" x14ac:dyDescent="0.3">
      <c r="A22" t="s">
        <v>55</v>
      </c>
      <c r="B22" s="90">
        <f t="shared" si="0"/>
        <v>45584</v>
      </c>
      <c r="C22" s="48">
        <f>VLOOKUP($B22,'PM10 Results'!$A$1648:$G$3110,2,FALSE)</f>
        <v>8.3800000000000008</v>
      </c>
      <c r="D22" t="str">
        <f>IF(VLOOKUP($B22,'PM10 Results'!$A$1648:$G$3110,3,FALSE)="","",VLOOKUP($B22,'PM10 Results'!$A$1648:$G$3110,3,FALSE))</f>
        <v/>
      </c>
    </row>
    <row r="23" spans="1:4" x14ac:dyDescent="0.3">
      <c r="A23" t="s">
        <v>55</v>
      </c>
      <c r="B23" s="90">
        <f t="shared" si="0"/>
        <v>45585</v>
      </c>
      <c r="C23" s="48">
        <f>VLOOKUP($B23,'PM10 Results'!$A$1648:$G$3110,2,FALSE)</f>
        <v>14.56</v>
      </c>
      <c r="D23" t="str">
        <f>IF(VLOOKUP($B23,'PM10 Results'!$A$1648:$G$3110,3,FALSE)="","",VLOOKUP($B23,'PM10 Results'!$A$1648:$G$3110,3,FALSE))</f>
        <v/>
      </c>
    </row>
    <row r="24" spans="1:4" x14ac:dyDescent="0.3">
      <c r="A24" t="s">
        <v>55</v>
      </c>
      <c r="B24" s="90">
        <f t="shared" si="0"/>
        <v>45586</v>
      </c>
      <c r="C24" s="48">
        <f>VLOOKUP($B24,'PM10 Results'!$A$1648:$G$3110,2,FALSE)</f>
        <v>15.23</v>
      </c>
      <c r="D24" t="str">
        <f>IF(VLOOKUP($B24,'PM10 Results'!$A$1648:$G$3110,3,FALSE)="","",VLOOKUP($B24,'PM10 Results'!$A$1648:$G$3110,3,FALSE))</f>
        <v/>
      </c>
    </row>
    <row r="25" spans="1:4" x14ac:dyDescent="0.3">
      <c r="A25" t="s">
        <v>55</v>
      </c>
      <c r="B25" s="90">
        <f t="shared" si="0"/>
        <v>45587</v>
      </c>
      <c r="C25" s="48">
        <f>VLOOKUP($B25,'PM10 Results'!$A$1648:$G$3110,2,FALSE)</f>
        <v>19.04</v>
      </c>
      <c r="D25" t="str">
        <f>IF(VLOOKUP($B25,'PM10 Results'!$A$1648:$G$3110,3,FALSE)="","",VLOOKUP($B25,'PM10 Results'!$A$1648:$G$3110,3,FALSE))</f>
        <v/>
      </c>
    </row>
    <row r="26" spans="1:4" x14ac:dyDescent="0.3">
      <c r="A26" t="s">
        <v>55</v>
      </c>
      <c r="B26" s="90">
        <f t="shared" si="0"/>
        <v>45588</v>
      </c>
      <c r="C26" s="48">
        <f>VLOOKUP($B26,'PM10 Results'!$A$1648:$G$3110,2,FALSE)</f>
        <v>17.079999999999998</v>
      </c>
      <c r="D26" t="str">
        <f>IF(VLOOKUP($B26,'PM10 Results'!$A$1648:$G$3110,3,FALSE)="","",VLOOKUP($B26,'PM10 Results'!$A$1648:$G$3110,3,FALSE))</f>
        <v/>
      </c>
    </row>
    <row r="27" spans="1:4" x14ac:dyDescent="0.3">
      <c r="A27" t="s">
        <v>55</v>
      </c>
      <c r="B27" s="90">
        <f t="shared" si="0"/>
        <v>45589</v>
      </c>
      <c r="C27" s="48">
        <f>VLOOKUP($B27,'PM10 Results'!$A$1648:$G$3110,2,FALSE)</f>
        <v>21.23</v>
      </c>
      <c r="D27" t="str">
        <f>IF(VLOOKUP($B27,'PM10 Results'!$A$1648:$G$3110,3,FALSE)="","",VLOOKUP($B27,'PM10 Results'!$A$1648:$G$3110,3,FALSE))</f>
        <v/>
      </c>
    </row>
    <row r="28" spans="1:4" x14ac:dyDescent="0.3">
      <c r="A28" t="s">
        <v>55</v>
      </c>
      <c r="B28" s="90">
        <f t="shared" si="0"/>
        <v>45590</v>
      </c>
      <c r="C28" s="48">
        <f>VLOOKUP($B28,'PM10 Results'!$A$1648:$G$3110,2,FALSE)</f>
        <v>15.52</v>
      </c>
      <c r="D28" t="str">
        <f>IF(VLOOKUP($B28,'PM10 Results'!$A$1648:$G$3110,3,FALSE)="","",VLOOKUP($B28,'PM10 Results'!$A$1648:$G$3110,3,FALSE))</f>
        <v/>
      </c>
    </row>
    <row r="29" spans="1:4" x14ac:dyDescent="0.3">
      <c r="A29" t="s">
        <v>55</v>
      </c>
      <c r="B29" s="90">
        <f t="shared" si="0"/>
        <v>45591</v>
      </c>
      <c r="C29" s="48">
        <f>VLOOKUP($B29,'PM10 Results'!$A$1648:$G$3110,2,FALSE)</f>
        <v>19.37</v>
      </c>
      <c r="D29" t="str">
        <f>IF(VLOOKUP($B29,'PM10 Results'!$A$1648:$G$3110,3,FALSE)="","",VLOOKUP($B29,'PM10 Results'!$A$1648:$G$3110,3,FALSE))</f>
        <v/>
      </c>
    </row>
    <row r="30" spans="1:4" x14ac:dyDescent="0.3">
      <c r="A30" t="s">
        <v>55</v>
      </c>
      <c r="B30" s="90">
        <f t="shared" si="0"/>
        <v>45592</v>
      </c>
      <c r="C30" s="48">
        <f>VLOOKUP($B30,'PM10 Results'!$A$1648:$G$3110,2,FALSE)</f>
        <v>18.87</v>
      </c>
      <c r="D30" t="str">
        <f>IF(VLOOKUP($B30,'PM10 Results'!$A$1648:$G$3110,3,FALSE)="","",VLOOKUP($B30,'PM10 Results'!$A$1648:$G$3110,3,FALSE))</f>
        <v/>
      </c>
    </row>
    <row r="31" spans="1:4" x14ac:dyDescent="0.3">
      <c r="A31" t="s">
        <v>55</v>
      </c>
      <c r="B31" s="90">
        <f t="shared" si="0"/>
        <v>45593</v>
      </c>
      <c r="C31" s="48">
        <f>VLOOKUP($B31,'PM10 Results'!$A$1648:$G$3110,2,FALSE)</f>
        <v>19.3</v>
      </c>
      <c r="D31" t="str">
        <f>IF(VLOOKUP($B31,'PM10 Results'!$A$1648:$G$3110,3,FALSE)="","",VLOOKUP($B31,'PM10 Results'!$A$1648:$G$3110,3,FALSE))</f>
        <v/>
      </c>
    </row>
    <row r="32" spans="1:4" x14ac:dyDescent="0.3">
      <c r="A32" t="s">
        <v>55</v>
      </c>
      <c r="B32" s="90">
        <f t="shared" si="0"/>
        <v>45594</v>
      </c>
      <c r="C32" s="48">
        <f>VLOOKUP($B32,'PM10 Results'!$A$1648:$G$3110,2,FALSE)</f>
        <v>26.14</v>
      </c>
      <c r="D32" t="str">
        <f>IF(VLOOKUP($B32,'PM10 Results'!$A$1648:$G$3110,3,FALSE)="","",VLOOKUP($B32,'PM10 Results'!$A$1648:$G$3110,3,FALSE))</f>
        <v/>
      </c>
    </row>
    <row r="33" spans="1:4" x14ac:dyDescent="0.3">
      <c r="A33" t="s">
        <v>55</v>
      </c>
      <c r="B33" s="90">
        <f t="shared" si="0"/>
        <v>45595</v>
      </c>
      <c r="C33" s="48">
        <f>VLOOKUP($B33,'PM10 Results'!$A$1648:$G$3110,2,FALSE)</f>
        <v>22.23</v>
      </c>
      <c r="D33" t="str">
        <f>IF(VLOOKUP($B33,'PM10 Results'!$A$1648:$G$3110,3,FALSE)="","",VLOOKUP($B33,'PM10 Results'!$A$1648:$G$3110,3,FALSE))</f>
        <v/>
      </c>
    </row>
    <row r="34" spans="1:4" x14ac:dyDescent="0.3">
      <c r="A34" t="s">
        <v>55</v>
      </c>
      <c r="B34" s="90">
        <f t="shared" si="0"/>
        <v>45596</v>
      </c>
      <c r="C34" s="48">
        <f>VLOOKUP($B34,'PM10 Results'!$A$1648:$G$3110,2,FALSE)</f>
        <v>24.08</v>
      </c>
      <c r="D34" t="str">
        <f>IF(VLOOKUP($B34,'PM10 Results'!$A$1648:$G$3110,3,FALSE)="","",VLOOKUP($B34,'PM10 Results'!$A$1648:$G$3110,3,FALSE))</f>
        <v/>
      </c>
    </row>
    <row r="35" spans="1:4" x14ac:dyDescent="0.3">
      <c r="A35" s="100" t="s">
        <v>56</v>
      </c>
      <c r="B35" s="90">
        <f>$A$1</f>
        <v>45566</v>
      </c>
      <c r="C35" s="48">
        <f>VLOOKUP($B35,'PM10 Results'!$A$1648:$G$3110,4,FALSE)</f>
        <v>18.73</v>
      </c>
      <c r="D35" t="str">
        <f>IF(VLOOKUP($B35,'PM10 Results'!$A$1648:$G$3110,5,FALSE)="","",VLOOKUP($B35,'PM10 Results'!$A$1648:$G$3110,5,FALSE))</f>
        <v/>
      </c>
    </row>
    <row r="36" spans="1:4" x14ac:dyDescent="0.3">
      <c r="A36" t="s">
        <v>56</v>
      </c>
      <c r="B36" s="90">
        <f>B35+1</f>
        <v>45567</v>
      </c>
      <c r="C36" s="48">
        <f>VLOOKUP($B36,'PM10 Results'!$A$1648:$G$3110,4,FALSE)</f>
        <v>15.41</v>
      </c>
      <c r="D36" t="str">
        <f>IF(VLOOKUP($B36,'PM10 Results'!$A$1648:$G$3110,5,FALSE)="","",VLOOKUP($B36,'PM10 Results'!$A$1648:$G$3110,5,FALSE))</f>
        <v/>
      </c>
    </row>
    <row r="37" spans="1:4" x14ac:dyDescent="0.3">
      <c r="A37" t="s">
        <v>56</v>
      </c>
      <c r="B37" s="90">
        <f t="shared" ref="B37:B65" si="1">B36+1</f>
        <v>45568</v>
      </c>
      <c r="C37" s="48">
        <f>VLOOKUP($B37,'PM10 Results'!$A$1648:$G$3110,4,FALSE)</f>
        <v>10.93</v>
      </c>
      <c r="D37" t="str">
        <f>IF(VLOOKUP($B37,'PM10 Results'!$A$1648:$G$3110,5,FALSE)="","",VLOOKUP($B37,'PM10 Results'!$A$1648:$G$3110,5,FALSE))</f>
        <v/>
      </c>
    </row>
    <row r="38" spans="1:4" x14ac:dyDescent="0.3">
      <c r="A38" t="s">
        <v>56</v>
      </c>
      <c r="B38" s="90">
        <f t="shared" si="1"/>
        <v>45569</v>
      </c>
      <c r="C38" s="48">
        <f>VLOOKUP($B38,'PM10 Results'!$A$1648:$G$3110,4,FALSE)</f>
        <v>23.1</v>
      </c>
      <c r="D38" t="str">
        <f>IF(VLOOKUP($B38,'PM10 Results'!$A$1648:$G$3110,5,FALSE)="","",VLOOKUP($B38,'PM10 Results'!$A$1648:$G$3110,5,FALSE))</f>
        <v/>
      </c>
    </row>
    <row r="39" spans="1:4" x14ac:dyDescent="0.3">
      <c r="A39" t="s">
        <v>56</v>
      </c>
      <c r="B39" s="90">
        <f t="shared" si="1"/>
        <v>45570</v>
      </c>
      <c r="C39" s="48">
        <f>VLOOKUP($B39,'PM10 Results'!$A$1648:$G$3110,4,FALSE)</f>
        <v>12.95</v>
      </c>
      <c r="D39" t="str">
        <f>IF(VLOOKUP($B39,'PM10 Results'!$A$1648:$G$3110,5,FALSE)="","",VLOOKUP($B39,'PM10 Results'!$A$1648:$G$3110,5,FALSE))</f>
        <v/>
      </c>
    </row>
    <row r="40" spans="1:4" x14ac:dyDescent="0.3">
      <c r="A40" t="s">
        <v>56</v>
      </c>
      <c r="B40" s="90">
        <f t="shared" si="1"/>
        <v>45571</v>
      </c>
      <c r="C40" s="48">
        <f>VLOOKUP($B40,'PM10 Results'!$A$1648:$G$3110,4,FALSE)</f>
        <v>13.250000000000018</v>
      </c>
      <c r="D40" t="str">
        <f>IF(VLOOKUP($B40,'PM10 Results'!$A$1648:$G$3110,5,FALSE)="","",VLOOKUP($B40,'PM10 Results'!$A$1648:$G$3110,5,FALSE))</f>
        <v>24hr recalc - 1 hour excluded to due maintenance/calibration</v>
      </c>
    </row>
    <row r="41" spans="1:4" x14ac:dyDescent="0.3">
      <c r="A41" t="s">
        <v>56</v>
      </c>
      <c r="B41" s="90">
        <f t="shared" si="1"/>
        <v>45572</v>
      </c>
      <c r="C41" s="48">
        <f>VLOOKUP($B41,'PM10 Results'!$A$1648:$G$3110,4,FALSE)</f>
        <v>16.54</v>
      </c>
      <c r="D41" t="str">
        <f>IF(VLOOKUP($B41,'PM10 Results'!$A$1648:$G$3110,5,FALSE)="","",VLOOKUP($B41,'PM10 Results'!$A$1648:$G$3110,5,FALSE))</f>
        <v/>
      </c>
    </row>
    <row r="42" spans="1:4" x14ac:dyDescent="0.3">
      <c r="A42" t="s">
        <v>56</v>
      </c>
      <c r="B42" s="90">
        <f t="shared" si="1"/>
        <v>45573</v>
      </c>
      <c r="C42" s="48">
        <f>VLOOKUP($B42,'PM10 Results'!$A$1648:$G$3110,4,FALSE)</f>
        <v>21.63</v>
      </c>
      <c r="D42" t="str">
        <f>IF(VLOOKUP($B42,'PM10 Results'!$A$1648:$G$3110,5,FALSE)="","",VLOOKUP($B42,'PM10 Results'!$A$1648:$G$3110,5,FALSE))</f>
        <v/>
      </c>
    </row>
    <row r="43" spans="1:4" x14ac:dyDescent="0.3">
      <c r="A43" t="s">
        <v>56</v>
      </c>
      <c r="B43" s="90">
        <f t="shared" si="1"/>
        <v>45574</v>
      </c>
      <c r="C43" s="48">
        <f>VLOOKUP($B43,'PM10 Results'!$A$1648:$G$3110,4,FALSE)</f>
        <v>7.18</v>
      </c>
      <c r="D43" t="str">
        <f>IF(VLOOKUP($B43,'PM10 Results'!$A$1648:$G$3110,5,FALSE)="","",VLOOKUP($B43,'PM10 Results'!$A$1648:$G$3110,5,FALSE))</f>
        <v/>
      </c>
    </row>
    <row r="44" spans="1:4" x14ac:dyDescent="0.3">
      <c r="A44" t="s">
        <v>56</v>
      </c>
      <c r="B44" s="90">
        <f t="shared" si="1"/>
        <v>45575</v>
      </c>
      <c r="C44" s="48">
        <f>VLOOKUP($B44,'PM10 Results'!$A$1648:$G$3110,4,FALSE)</f>
        <v>12.58</v>
      </c>
      <c r="D44" t="str">
        <f>IF(VLOOKUP($B44,'PM10 Results'!$A$1648:$G$3110,5,FALSE)="","",VLOOKUP($B44,'PM10 Results'!$A$1648:$G$3110,5,FALSE))</f>
        <v/>
      </c>
    </row>
    <row r="45" spans="1:4" x14ac:dyDescent="0.3">
      <c r="A45" t="s">
        <v>56</v>
      </c>
      <c r="B45" s="90">
        <f t="shared" si="1"/>
        <v>45576</v>
      </c>
      <c r="C45" s="48">
        <f>VLOOKUP($B45,'PM10 Results'!$A$1648:$G$3110,4,FALSE)</f>
        <v>18.440000000000001</v>
      </c>
      <c r="D45" t="str">
        <f>IF(VLOOKUP($B45,'PM10 Results'!$A$1648:$G$3110,5,FALSE)="","",VLOOKUP($B45,'PM10 Results'!$A$1648:$G$3110,5,FALSE))</f>
        <v/>
      </c>
    </row>
    <row r="46" spans="1:4" x14ac:dyDescent="0.3">
      <c r="A46" t="s">
        <v>56</v>
      </c>
      <c r="B46" s="90">
        <f t="shared" si="1"/>
        <v>45577</v>
      </c>
      <c r="C46" s="48">
        <f>VLOOKUP($B46,'PM10 Results'!$A$1648:$G$3110,4,FALSE)</f>
        <v>21.38</v>
      </c>
      <c r="D46" t="str">
        <f>IF(VLOOKUP($B46,'PM10 Results'!$A$1648:$G$3110,5,FALSE)="","",VLOOKUP($B46,'PM10 Results'!$A$1648:$G$3110,5,FALSE))</f>
        <v/>
      </c>
    </row>
    <row r="47" spans="1:4" x14ac:dyDescent="0.3">
      <c r="A47" t="s">
        <v>56</v>
      </c>
      <c r="B47" s="90">
        <f t="shared" si="1"/>
        <v>45578</v>
      </c>
      <c r="C47" s="48">
        <f>VLOOKUP($B47,'PM10 Results'!$A$1648:$G$3110,4,FALSE)</f>
        <v>13.8</v>
      </c>
      <c r="D47" t="str">
        <f>IF(VLOOKUP($B47,'PM10 Results'!$A$1648:$G$3110,5,FALSE)="","",VLOOKUP($B47,'PM10 Results'!$A$1648:$G$3110,5,FALSE))</f>
        <v/>
      </c>
    </row>
    <row r="48" spans="1:4" x14ac:dyDescent="0.3">
      <c r="A48" t="s">
        <v>56</v>
      </c>
      <c r="B48" s="90">
        <f t="shared" si="1"/>
        <v>45579</v>
      </c>
      <c r="C48" s="48" t="str">
        <f>VLOOKUP($B48,'PM10 Results'!$A$1648:$G$3110,4,FALSE)</f>
        <v>No Data</v>
      </c>
      <c r="D48" t="str">
        <f>IF(VLOOKUP($B48,'PM10 Results'!$A$1648:$G$3110,5,FALSE)="","",VLOOKUP($B48,'PM10 Results'!$A$1648:$G$3110,5,FALSE))</f>
        <v>Insufficient data - Annual calibration</v>
      </c>
    </row>
    <row r="49" spans="1:4" x14ac:dyDescent="0.3">
      <c r="A49" t="s">
        <v>56</v>
      </c>
      <c r="B49" s="90">
        <f t="shared" si="1"/>
        <v>45580</v>
      </c>
      <c r="C49" s="48" t="str">
        <f>VLOOKUP($B49,'PM10 Results'!$A$1648:$G$3110,4,FALSE)</f>
        <v>No Data</v>
      </c>
      <c r="D49" t="str">
        <f>IF(VLOOKUP($B49,'PM10 Results'!$A$1648:$G$3110,5,FALSE)="","",VLOOKUP($B49,'PM10 Results'!$A$1648:$G$3110,5,FALSE))</f>
        <v>Insufficient data - Annual calibration</v>
      </c>
    </row>
    <row r="50" spans="1:4" x14ac:dyDescent="0.3">
      <c r="A50" t="s">
        <v>56</v>
      </c>
      <c r="B50" s="90">
        <f t="shared" si="1"/>
        <v>45581</v>
      </c>
      <c r="C50" s="48">
        <f>VLOOKUP($B50,'PM10 Results'!$A$1648:$G$3110,4,FALSE)</f>
        <v>13.35</v>
      </c>
      <c r="D50" t="str">
        <f>IF(VLOOKUP($B50,'PM10 Results'!$A$1648:$G$3110,5,FALSE)="","",VLOOKUP($B50,'PM10 Results'!$A$1648:$G$3110,5,FALSE))</f>
        <v/>
      </c>
    </row>
    <row r="51" spans="1:4" x14ac:dyDescent="0.3">
      <c r="A51" t="s">
        <v>56</v>
      </c>
      <c r="B51" s="90">
        <f t="shared" si="1"/>
        <v>45582</v>
      </c>
      <c r="C51" s="48">
        <f>VLOOKUP($B51,'PM10 Results'!$A$1648:$G$3110,4,FALSE)</f>
        <v>10.11</v>
      </c>
      <c r="D51" t="str">
        <f>IF(VLOOKUP($B51,'PM10 Results'!$A$1648:$G$3110,5,FALSE)="","",VLOOKUP($B51,'PM10 Results'!$A$1648:$G$3110,5,FALSE))</f>
        <v/>
      </c>
    </row>
    <row r="52" spans="1:4" x14ac:dyDescent="0.3">
      <c r="A52" t="s">
        <v>56</v>
      </c>
      <c r="B52" s="90">
        <f t="shared" si="1"/>
        <v>45583</v>
      </c>
      <c r="C52" s="48">
        <f>VLOOKUP($B52,'PM10 Results'!$A$1648:$G$3110,4,FALSE)</f>
        <v>14.91</v>
      </c>
      <c r="D52" t="str">
        <f>IF(VLOOKUP($B52,'PM10 Results'!$A$1648:$G$3110,5,FALSE)="","",VLOOKUP($B52,'PM10 Results'!$A$1648:$G$3110,5,FALSE))</f>
        <v/>
      </c>
    </row>
    <row r="53" spans="1:4" x14ac:dyDescent="0.3">
      <c r="A53" t="s">
        <v>56</v>
      </c>
      <c r="B53" s="90">
        <f t="shared" si="1"/>
        <v>45584</v>
      </c>
      <c r="C53" s="48">
        <f>VLOOKUP($B53,'PM10 Results'!$A$1648:$G$3110,4,FALSE)</f>
        <v>9.36</v>
      </c>
      <c r="D53" t="str">
        <f>IF(VLOOKUP($B53,'PM10 Results'!$A$1648:$G$3110,5,FALSE)="","",VLOOKUP($B53,'PM10 Results'!$A$1648:$G$3110,5,FALSE))</f>
        <v/>
      </c>
    </row>
    <row r="54" spans="1:4" x14ac:dyDescent="0.3">
      <c r="A54" t="s">
        <v>56</v>
      </c>
      <c r="B54" s="90">
        <f t="shared" si="1"/>
        <v>45585</v>
      </c>
      <c r="C54" s="48">
        <f>VLOOKUP($B54,'PM10 Results'!$A$1648:$G$3110,4,FALSE)</f>
        <v>14.18</v>
      </c>
      <c r="D54" t="str">
        <f>IF(VLOOKUP($B54,'PM10 Results'!$A$1648:$G$3110,5,FALSE)="","",VLOOKUP($B54,'PM10 Results'!$A$1648:$G$3110,5,FALSE))</f>
        <v/>
      </c>
    </row>
    <row r="55" spans="1:4" x14ac:dyDescent="0.3">
      <c r="A55" t="s">
        <v>56</v>
      </c>
      <c r="B55" s="90">
        <f t="shared" si="1"/>
        <v>45586</v>
      </c>
      <c r="C55" s="48">
        <f>VLOOKUP($B55,'PM10 Results'!$A$1648:$G$3110,4,FALSE)</f>
        <v>14.52</v>
      </c>
      <c r="D55" t="str">
        <f>IF(VLOOKUP($B55,'PM10 Results'!$A$1648:$G$3110,5,FALSE)="","",VLOOKUP($B55,'PM10 Results'!$A$1648:$G$3110,5,FALSE))</f>
        <v/>
      </c>
    </row>
    <row r="56" spans="1:4" x14ac:dyDescent="0.3">
      <c r="A56" t="s">
        <v>56</v>
      </c>
      <c r="B56" s="90">
        <f t="shared" si="1"/>
        <v>45587</v>
      </c>
      <c r="C56" s="48">
        <f>VLOOKUP($B56,'PM10 Results'!$A$1648:$G$3110,4,FALSE)</f>
        <v>17.73</v>
      </c>
      <c r="D56" t="str">
        <f>IF(VLOOKUP($B56,'PM10 Results'!$A$1648:$G$3110,5,FALSE)="","",VLOOKUP($B56,'PM10 Results'!$A$1648:$G$3110,5,FALSE))</f>
        <v/>
      </c>
    </row>
    <row r="57" spans="1:4" x14ac:dyDescent="0.3">
      <c r="A57" t="s">
        <v>56</v>
      </c>
      <c r="B57" s="90">
        <f t="shared" si="1"/>
        <v>45588</v>
      </c>
      <c r="C57" s="48">
        <f>VLOOKUP($B57,'PM10 Results'!$A$1648:$G$3110,4,FALSE)</f>
        <v>21.61</v>
      </c>
      <c r="D57" t="str">
        <f>IF(VLOOKUP($B57,'PM10 Results'!$A$1648:$G$3110,5,FALSE)="","",VLOOKUP($B57,'PM10 Results'!$A$1648:$G$3110,5,FALSE))</f>
        <v/>
      </c>
    </row>
    <row r="58" spans="1:4" x14ac:dyDescent="0.3">
      <c r="A58" t="s">
        <v>56</v>
      </c>
      <c r="B58" s="90">
        <f t="shared" si="1"/>
        <v>45589</v>
      </c>
      <c r="C58" s="48">
        <f>VLOOKUP($B58,'PM10 Results'!$A$1648:$G$3110,4,FALSE)</f>
        <v>25.35</v>
      </c>
      <c r="D58" t="str">
        <f>IF(VLOOKUP($B58,'PM10 Results'!$A$1648:$G$3110,5,FALSE)="","",VLOOKUP($B58,'PM10 Results'!$A$1648:$G$3110,5,FALSE))</f>
        <v/>
      </c>
    </row>
    <row r="59" spans="1:4" x14ac:dyDescent="0.3">
      <c r="A59" t="s">
        <v>56</v>
      </c>
      <c r="B59" s="90">
        <f t="shared" si="1"/>
        <v>45590</v>
      </c>
      <c r="C59" s="48">
        <f>VLOOKUP($B59,'PM10 Results'!$A$1648:$G$3110,4,FALSE)</f>
        <v>14.96</v>
      </c>
      <c r="D59" t="str">
        <f>IF(VLOOKUP($B59,'PM10 Results'!$A$1648:$G$3110,5,FALSE)="","",VLOOKUP($B59,'PM10 Results'!$A$1648:$G$3110,5,FALSE))</f>
        <v/>
      </c>
    </row>
    <row r="60" spans="1:4" x14ac:dyDescent="0.3">
      <c r="A60" t="s">
        <v>56</v>
      </c>
      <c r="B60" s="90">
        <f t="shared" si="1"/>
        <v>45591</v>
      </c>
      <c r="C60" s="48">
        <f>VLOOKUP($B60,'PM10 Results'!$A$1648:$G$3110,4,FALSE)</f>
        <v>18.989999999999998</v>
      </c>
      <c r="D60" t="str">
        <f>IF(VLOOKUP($B60,'PM10 Results'!$A$1648:$G$3110,5,FALSE)="","",VLOOKUP($B60,'PM10 Results'!$A$1648:$G$3110,5,FALSE))</f>
        <v/>
      </c>
    </row>
    <row r="61" spans="1:4" x14ac:dyDescent="0.3">
      <c r="A61" t="s">
        <v>56</v>
      </c>
      <c r="B61" s="90">
        <f t="shared" si="1"/>
        <v>45592</v>
      </c>
      <c r="C61" s="48">
        <f>VLOOKUP($B61,'PM10 Results'!$A$1648:$G$3110,4,FALSE)</f>
        <v>16.97</v>
      </c>
      <c r="D61" t="str">
        <f>IF(VLOOKUP($B61,'PM10 Results'!$A$1648:$G$3110,5,FALSE)="","",VLOOKUP($B61,'PM10 Results'!$A$1648:$G$3110,5,FALSE))</f>
        <v/>
      </c>
    </row>
    <row r="62" spans="1:4" x14ac:dyDescent="0.3">
      <c r="A62" t="s">
        <v>56</v>
      </c>
      <c r="B62" s="90">
        <f t="shared" si="1"/>
        <v>45593</v>
      </c>
      <c r="C62" s="48">
        <f>VLOOKUP($B62,'PM10 Results'!$A$1648:$G$3110,4,FALSE)</f>
        <v>21.6</v>
      </c>
      <c r="D62" t="str">
        <f>IF(VLOOKUP($B62,'PM10 Results'!$A$1648:$G$3110,5,FALSE)="","",VLOOKUP($B62,'PM10 Results'!$A$1648:$G$3110,5,FALSE))</f>
        <v/>
      </c>
    </row>
    <row r="63" spans="1:4" x14ac:dyDescent="0.3">
      <c r="A63" t="s">
        <v>56</v>
      </c>
      <c r="B63" s="90">
        <f t="shared" si="1"/>
        <v>45594</v>
      </c>
      <c r="C63" s="48">
        <f>VLOOKUP($B63,'PM10 Results'!$A$1648:$G$3110,4,FALSE)</f>
        <v>24.73</v>
      </c>
      <c r="D63" t="str">
        <f>IF(VLOOKUP($B63,'PM10 Results'!$A$1648:$G$3110,5,FALSE)="","",VLOOKUP($B63,'PM10 Results'!$A$1648:$G$3110,5,FALSE))</f>
        <v/>
      </c>
    </row>
    <row r="64" spans="1:4" x14ac:dyDescent="0.3">
      <c r="A64" t="s">
        <v>56</v>
      </c>
      <c r="B64" s="90">
        <f t="shared" si="1"/>
        <v>45595</v>
      </c>
      <c r="C64" s="48">
        <f>VLOOKUP($B64,'PM10 Results'!$A$1648:$G$3110,4,FALSE)</f>
        <v>24.25</v>
      </c>
      <c r="D64" t="str">
        <f>IF(VLOOKUP($B64,'PM10 Results'!$A$1648:$G$3110,5,FALSE)="","",VLOOKUP($B64,'PM10 Results'!$A$1648:$G$3110,5,FALSE))</f>
        <v/>
      </c>
    </row>
    <row r="65" spans="1:4" x14ac:dyDescent="0.3">
      <c r="A65" t="s">
        <v>56</v>
      </c>
      <c r="B65" s="90">
        <f t="shared" si="1"/>
        <v>45596</v>
      </c>
      <c r="C65" s="48">
        <f>VLOOKUP($B65,'PM10 Results'!$A$1648:$G$3110,4,FALSE)</f>
        <v>23.24</v>
      </c>
      <c r="D65" t="str">
        <f>IF(VLOOKUP($B65,'PM10 Results'!$A$1648:$G$3110,5,FALSE)="","",VLOOKUP($B65,'PM10 Results'!$A$1648:$G$3110,5,FALSE))</f>
        <v/>
      </c>
    </row>
    <row r="66" spans="1:4" x14ac:dyDescent="0.3">
      <c r="A66" s="100" t="s">
        <v>57</v>
      </c>
      <c r="B66" s="90">
        <f>$A$1</f>
        <v>45566</v>
      </c>
      <c r="C66" s="48">
        <f>VLOOKUP($B66,'PM10 Results'!$A$1648:$G$3110,6,FALSE)</f>
        <v>15.57</v>
      </c>
      <c r="D66" t="str">
        <f>IF(VLOOKUP($B66,'PM10 Results'!$A$1648:$G$3110,7,FALSE)="","",VLOOKUP($B66,'PM10 Results'!$A$1648:$G$3110,7,FALSE))</f>
        <v/>
      </c>
    </row>
    <row r="67" spans="1:4" x14ac:dyDescent="0.3">
      <c r="A67" t="s">
        <v>57</v>
      </c>
      <c r="B67" s="90">
        <f>B66+1</f>
        <v>45567</v>
      </c>
      <c r="C67" s="48">
        <f>VLOOKUP($B67,'PM10 Results'!$A$1648:$G$3110,6,FALSE)</f>
        <v>16.97</v>
      </c>
      <c r="D67" t="str">
        <f>IF(VLOOKUP($B67,'PM10 Results'!$A$1648:$G$3110,7,FALSE)="","",VLOOKUP($B67,'PM10 Results'!$A$1648:$G$3110,7,FALSE))</f>
        <v/>
      </c>
    </row>
    <row r="68" spans="1:4" x14ac:dyDescent="0.3">
      <c r="A68" t="s">
        <v>57</v>
      </c>
      <c r="B68" s="90">
        <f t="shared" ref="B68:B96" si="2">B67+1</f>
        <v>45568</v>
      </c>
      <c r="C68" s="48">
        <f>VLOOKUP($B68,'PM10 Results'!$A$1648:$G$3110,6,FALSE)</f>
        <v>12.92</v>
      </c>
      <c r="D68" t="str">
        <f>IF(VLOOKUP($B68,'PM10 Results'!$A$1648:$G$3110,7,FALSE)="","",VLOOKUP($B68,'PM10 Results'!$A$1648:$G$3110,7,FALSE))</f>
        <v/>
      </c>
    </row>
    <row r="69" spans="1:4" x14ac:dyDescent="0.3">
      <c r="A69" t="s">
        <v>57</v>
      </c>
      <c r="B69" s="90">
        <f t="shared" si="2"/>
        <v>45569</v>
      </c>
      <c r="C69" s="48">
        <f>VLOOKUP($B69,'PM10 Results'!$A$1648:$G$3110,6,FALSE)</f>
        <v>13.95</v>
      </c>
      <c r="D69" t="str">
        <f>IF(VLOOKUP($B69,'PM10 Results'!$A$1648:$G$3110,7,FALSE)="","",VLOOKUP($B69,'PM10 Results'!$A$1648:$G$3110,7,FALSE))</f>
        <v/>
      </c>
    </row>
    <row r="70" spans="1:4" x14ac:dyDescent="0.3">
      <c r="A70" t="s">
        <v>57</v>
      </c>
      <c r="B70" s="90">
        <f t="shared" si="2"/>
        <v>45570</v>
      </c>
      <c r="C70" s="48">
        <f>VLOOKUP($B70,'PM10 Results'!$A$1648:$G$3110,6,FALSE)</f>
        <v>13.14</v>
      </c>
      <c r="D70" t="str">
        <f>IF(VLOOKUP($B70,'PM10 Results'!$A$1648:$G$3110,7,FALSE)="","",VLOOKUP($B70,'PM10 Results'!$A$1648:$G$3110,7,FALSE))</f>
        <v/>
      </c>
    </row>
    <row r="71" spans="1:4" x14ac:dyDescent="0.3">
      <c r="A71" t="s">
        <v>57</v>
      </c>
      <c r="B71" s="90">
        <f t="shared" si="2"/>
        <v>45571</v>
      </c>
      <c r="C71" s="48">
        <f>VLOOKUP($B71,'PM10 Results'!$A$1648:$G$3110,6,FALSE)</f>
        <v>13.990503597122318</v>
      </c>
      <c r="D71" t="str">
        <f>IF(VLOOKUP($B71,'PM10 Results'!$A$1648:$G$3110,7,FALSE)="","",VLOOKUP($B71,'PM10 Results'!$A$1648:$G$3110,7,FALSE))</f>
        <v>24hr recalc - 1 hour excluded to due maintenance/calibration</v>
      </c>
    </row>
    <row r="72" spans="1:4" x14ac:dyDescent="0.3">
      <c r="A72" t="s">
        <v>57</v>
      </c>
      <c r="B72" s="90">
        <f t="shared" si="2"/>
        <v>45572</v>
      </c>
      <c r="C72" s="48">
        <f>VLOOKUP($B72,'PM10 Results'!$A$1648:$G$3110,6,FALSE)</f>
        <v>14.72</v>
      </c>
      <c r="D72" t="str">
        <f>IF(VLOOKUP($B72,'PM10 Results'!$A$1648:$G$3110,7,FALSE)="","",VLOOKUP($B72,'PM10 Results'!$A$1648:$G$3110,7,FALSE))</f>
        <v/>
      </c>
    </row>
    <row r="73" spans="1:4" x14ac:dyDescent="0.3">
      <c r="A73" t="s">
        <v>57</v>
      </c>
      <c r="B73" s="90">
        <f t="shared" si="2"/>
        <v>45573</v>
      </c>
      <c r="C73" s="48">
        <f>VLOOKUP($B73,'PM10 Results'!$A$1648:$G$3110,6,FALSE)</f>
        <v>22.36</v>
      </c>
      <c r="D73" t="str">
        <f>IF(VLOOKUP($B73,'PM10 Results'!$A$1648:$G$3110,7,FALSE)="","",VLOOKUP($B73,'PM10 Results'!$A$1648:$G$3110,7,FALSE))</f>
        <v/>
      </c>
    </row>
    <row r="74" spans="1:4" x14ac:dyDescent="0.3">
      <c r="A74" t="s">
        <v>57</v>
      </c>
      <c r="B74" s="90">
        <f t="shared" si="2"/>
        <v>45574</v>
      </c>
      <c r="C74" s="48">
        <f>VLOOKUP($B74,'PM10 Results'!$A$1648:$G$3110,6,FALSE)</f>
        <v>8.9986956521739216</v>
      </c>
      <c r="D74" t="str">
        <f>IF(VLOOKUP($B74,'PM10 Results'!$A$1648:$G$3110,7,FALSE)="","",VLOOKUP($B74,'PM10 Results'!$A$1648:$G$3110,7,FALSE))</f>
        <v>24hr recalc - 1 hour excluded due to power outage</v>
      </c>
    </row>
    <row r="75" spans="1:4" x14ac:dyDescent="0.3">
      <c r="A75" t="s">
        <v>57</v>
      </c>
      <c r="B75" s="90">
        <f t="shared" si="2"/>
        <v>45575</v>
      </c>
      <c r="C75" s="48">
        <f>VLOOKUP($B75,'PM10 Results'!$A$1648:$G$3110,6,FALSE)</f>
        <v>9.27</v>
      </c>
      <c r="D75" t="str">
        <f>IF(VLOOKUP($B75,'PM10 Results'!$A$1648:$G$3110,7,FALSE)="","",VLOOKUP($B75,'PM10 Results'!$A$1648:$G$3110,7,FALSE))</f>
        <v/>
      </c>
    </row>
    <row r="76" spans="1:4" x14ac:dyDescent="0.3">
      <c r="A76" t="s">
        <v>57</v>
      </c>
      <c r="B76" s="90">
        <f t="shared" si="2"/>
        <v>45576</v>
      </c>
      <c r="C76" s="48">
        <f>VLOOKUP($B76,'PM10 Results'!$A$1648:$G$3110,6,FALSE)</f>
        <v>19.13</v>
      </c>
      <c r="D76" t="str">
        <f>IF(VLOOKUP($B76,'PM10 Results'!$A$1648:$G$3110,7,FALSE)="","",VLOOKUP($B76,'PM10 Results'!$A$1648:$G$3110,7,FALSE))</f>
        <v/>
      </c>
    </row>
    <row r="77" spans="1:4" x14ac:dyDescent="0.3">
      <c r="A77" t="s">
        <v>57</v>
      </c>
      <c r="B77" s="90">
        <f t="shared" si="2"/>
        <v>45577</v>
      </c>
      <c r="C77" s="48">
        <f>VLOOKUP($B77,'PM10 Results'!$A$1648:$G$3110,6,FALSE)</f>
        <v>20.95</v>
      </c>
      <c r="D77" t="str">
        <f>IF(VLOOKUP($B77,'PM10 Results'!$A$1648:$G$3110,7,FALSE)="","",VLOOKUP($B77,'PM10 Results'!$A$1648:$G$3110,7,FALSE))</f>
        <v/>
      </c>
    </row>
    <row r="78" spans="1:4" x14ac:dyDescent="0.3">
      <c r="A78" t="s">
        <v>57</v>
      </c>
      <c r="B78" s="90">
        <f t="shared" si="2"/>
        <v>45578</v>
      </c>
      <c r="C78" s="48">
        <f>VLOOKUP($B78,'PM10 Results'!$A$1648:$G$3110,6,FALSE)</f>
        <v>14.42</v>
      </c>
      <c r="D78" t="str">
        <f>IF(VLOOKUP($B78,'PM10 Results'!$A$1648:$G$3110,7,FALSE)="","",VLOOKUP($B78,'PM10 Results'!$A$1648:$G$3110,7,FALSE))</f>
        <v/>
      </c>
    </row>
    <row r="79" spans="1:4" x14ac:dyDescent="0.3">
      <c r="A79" t="s">
        <v>57</v>
      </c>
      <c r="B79" s="90">
        <f t="shared" si="2"/>
        <v>45579</v>
      </c>
      <c r="C79" s="48" t="str">
        <f>VLOOKUP($B79,'PM10 Results'!$A$1648:$G$3110,6,FALSE)</f>
        <v>No Data</v>
      </c>
      <c r="D79" t="str">
        <f>IF(VLOOKUP($B79,'PM10 Results'!$A$1648:$G$3110,7,FALSE)="","",VLOOKUP($B79,'PM10 Results'!$A$1648:$G$3110,7,FALSE))</f>
        <v>Insufficient data - Annual calibration</v>
      </c>
    </row>
    <row r="80" spans="1:4" x14ac:dyDescent="0.3">
      <c r="A80" t="s">
        <v>57</v>
      </c>
      <c r="B80" s="90">
        <f t="shared" si="2"/>
        <v>45580</v>
      </c>
      <c r="C80" s="48" t="str">
        <f>VLOOKUP($B80,'PM10 Results'!$A$1648:$G$3110,6,FALSE)</f>
        <v>No Data</v>
      </c>
      <c r="D80" t="str">
        <f>IF(VLOOKUP($B80,'PM10 Results'!$A$1648:$G$3110,7,FALSE)="","",VLOOKUP($B80,'PM10 Results'!$A$1648:$G$3110,7,FALSE))</f>
        <v>Insufficient data - Annual calibration</v>
      </c>
    </row>
    <row r="81" spans="1:4" x14ac:dyDescent="0.3">
      <c r="A81" t="s">
        <v>57</v>
      </c>
      <c r="B81" s="90">
        <f t="shared" si="2"/>
        <v>45581</v>
      </c>
      <c r="C81" s="48">
        <f>VLOOKUP($B81,'PM10 Results'!$A$1648:$G$3110,6,FALSE)</f>
        <v>14.03</v>
      </c>
      <c r="D81" t="str">
        <f>IF(VLOOKUP($B81,'PM10 Results'!$A$1648:$G$3110,7,FALSE)="","",VLOOKUP($B81,'PM10 Results'!$A$1648:$G$3110,7,FALSE))</f>
        <v/>
      </c>
    </row>
    <row r="82" spans="1:4" x14ac:dyDescent="0.3">
      <c r="A82" t="s">
        <v>57</v>
      </c>
      <c r="B82" s="90">
        <f t="shared" si="2"/>
        <v>45582</v>
      </c>
      <c r="C82" s="48">
        <f>VLOOKUP($B82,'PM10 Results'!$A$1648:$G$3110,6,FALSE)</f>
        <v>9.76</v>
      </c>
      <c r="D82" t="str">
        <f>IF(VLOOKUP($B82,'PM10 Results'!$A$1648:$G$3110,7,FALSE)="","",VLOOKUP($B82,'PM10 Results'!$A$1648:$G$3110,7,FALSE))</f>
        <v/>
      </c>
    </row>
    <row r="83" spans="1:4" x14ac:dyDescent="0.3">
      <c r="A83" t="s">
        <v>57</v>
      </c>
      <c r="B83" s="90">
        <f t="shared" si="2"/>
        <v>45583</v>
      </c>
      <c r="C83" s="48">
        <f>VLOOKUP($B83,'PM10 Results'!$A$1648:$G$3110,6,FALSE)</f>
        <v>12.93</v>
      </c>
      <c r="D83" t="str">
        <f>IF(VLOOKUP($B83,'PM10 Results'!$A$1648:$G$3110,7,FALSE)="","",VLOOKUP($B83,'PM10 Results'!$A$1648:$G$3110,7,FALSE))</f>
        <v/>
      </c>
    </row>
    <row r="84" spans="1:4" x14ac:dyDescent="0.3">
      <c r="A84" t="s">
        <v>57</v>
      </c>
      <c r="B84" s="90">
        <f t="shared" si="2"/>
        <v>45584</v>
      </c>
      <c r="C84" s="48">
        <f>VLOOKUP($B84,'PM10 Results'!$A$1648:$G$3110,6,FALSE)</f>
        <v>9.93</v>
      </c>
      <c r="D84" t="str">
        <f>IF(VLOOKUP($B84,'PM10 Results'!$A$1648:$G$3110,7,FALSE)="","",VLOOKUP($B84,'PM10 Results'!$A$1648:$G$3110,7,FALSE))</f>
        <v/>
      </c>
    </row>
    <row r="85" spans="1:4" x14ac:dyDescent="0.3">
      <c r="A85" t="s">
        <v>57</v>
      </c>
      <c r="B85" s="90">
        <f t="shared" si="2"/>
        <v>45585</v>
      </c>
      <c r="C85" s="48">
        <f>VLOOKUP($B85,'PM10 Results'!$A$1648:$G$3110,6,FALSE)</f>
        <v>15.59</v>
      </c>
      <c r="D85" t="str">
        <f>IF(VLOOKUP($B85,'PM10 Results'!$A$1648:$G$3110,7,FALSE)="","",VLOOKUP($B85,'PM10 Results'!$A$1648:$G$3110,7,FALSE))</f>
        <v/>
      </c>
    </row>
    <row r="86" spans="1:4" x14ac:dyDescent="0.3">
      <c r="A86" t="s">
        <v>57</v>
      </c>
      <c r="B86" s="90">
        <f t="shared" si="2"/>
        <v>45586</v>
      </c>
      <c r="C86" s="48">
        <f>VLOOKUP($B86,'PM10 Results'!$A$1648:$G$3110,6,FALSE)</f>
        <v>16.170000000000002</v>
      </c>
      <c r="D86" t="str">
        <f>IF(VLOOKUP($B86,'PM10 Results'!$A$1648:$G$3110,7,FALSE)="","",VLOOKUP($B86,'PM10 Results'!$A$1648:$G$3110,7,FALSE))</f>
        <v/>
      </c>
    </row>
    <row r="87" spans="1:4" x14ac:dyDescent="0.3">
      <c r="A87" t="s">
        <v>57</v>
      </c>
      <c r="B87" s="90">
        <f t="shared" si="2"/>
        <v>45587</v>
      </c>
      <c r="C87" s="48">
        <f>VLOOKUP($B87,'PM10 Results'!$A$1648:$G$3110,6,FALSE)</f>
        <v>16.07</v>
      </c>
      <c r="D87" t="str">
        <f>IF(VLOOKUP($B87,'PM10 Results'!$A$1648:$G$3110,7,FALSE)="","",VLOOKUP($B87,'PM10 Results'!$A$1648:$G$3110,7,FALSE))</f>
        <v/>
      </c>
    </row>
    <row r="88" spans="1:4" x14ac:dyDescent="0.3">
      <c r="A88" t="s">
        <v>57</v>
      </c>
      <c r="B88" s="90">
        <f t="shared" si="2"/>
        <v>45588</v>
      </c>
      <c r="C88" s="48">
        <f>VLOOKUP($B88,'PM10 Results'!$A$1648:$G$3110,6,FALSE)</f>
        <v>16.739999999999998</v>
      </c>
      <c r="D88" t="str">
        <f>IF(VLOOKUP($B88,'PM10 Results'!$A$1648:$G$3110,7,FALSE)="","",VLOOKUP($B88,'PM10 Results'!$A$1648:$G$3110,7,FALSE))</f>
        <v/>
      </c>
    </row>
    <row r="89" spans="1:4" x14ac:dyDescent="0.3">
      <c r="A89" t="s">
        <v>57</v>
      </c>
      <c r="B89" s="90">
        <f t="shared" si="2"/>
        <v>45589</v>
      </c>
      <c r="C89" s="48">
        <f>VLOOKUP($B89,'PM10 Results'!$A$1648:$G$3110,6,FALSE)</f>
        <v>22.54</v>
      </c>
      <c r="D89" t="str">
        <f>IF(VLOOKUP($B89,'PM10 Results'!$A$1648:$G$3110,7,FALSE)="","",VLOOKUP($B89,'PM10 Results'!$A$1648:$G$3110,7,FALSE))</f>
        <v/>
      </c>
    </row>
    <row r="90" spans="1:4" x14ac:dyDescent="0.3">
      <c r="A90" t="s">
        <v>57</v>
      </c>
      <c r="B90" s="90">
        <f t="shared" si="2"/>
        <v>45590</v>
      </c>
      <c r="C90" s="48">
        <f>VLOOKUP($B90,'PM10 Results'!$A$1648:$G$3110,6,FALSE)</f>
        <v>15.29</v>
      </c>
      <c r="D90" t="str">
        <f>IF(VLOOKUP($B90,'PM10 Results'!$A$1648:$G$3110,7,FALSE)="","",VLOOKUP($B90,'PM10 Results'!$A$1648:$G$3110,7,FALSE))</f>
        <v/>
      </c>
    </row>
    <row r="91" spans="1:4" x14ac:dyDescent="0.3">
      <c r="A91" t="s">
        <v>57</v>
      </c>
      <c r="B91" s="90">
        <f t="shared" si="2"/>
        <v>45591</v>
      </c>
      <c r="C91" s="48">
        <f>VLOOKUP($B91,'PM10 Results'!$A$1648:$G$3110,6,FALSE)</f>
        <v>20.79</v>
      </c>
      <c r="D91" t="str">
        <f>IF(VLOOKUP($B91,'PM10 Results'!$A$1648:$G$3110,7,FALSE)="","",VLOOKUP($B91,'PM10 Results'!$A$1648:$G$3110,7,FALSE))</f>
        <v/>
      </c>
    </row>
    <row r="92" spans="1:4" x14ac:dyDescent="0.3">
      <c r="A92" t="s">
        <v>57</v>
      </c>
      <c r="B92" s="90">
        <f t="shared" si="2"/>
        <v>45592</v>
      </c>
      <c r="C92" s="48">
        <f>VLOOKUP($B92,'PM10 Results'!$A$1648:$G$3110,6,FALSE)</f>
        <v>17.239999999999998</v>
      </c>
      <c r="D92" t="str">
        <f>IF(VLOOKUP($B92,'PM10 Results'!$A$1648:$G$3110,7,FALSE)="","",VLOOKUP($B92,'PM10 Results'!$A$1648:$G$3110,7,FALSE))</f>
        <v/>
      </c>
    </row>
    <row r="93" spans="1:4" x14ac:dyDescent="0.3">
      <c r="A93" t="s">
        <v>57</v>
      </c>
      <c r="B93" s="90">
        <f t="shared" si="2"/>
        <v>45593</v>
      </c>
      <c r="C93" s="48">
        <f>VLOOKUP($B93,'PM10 Results'!$A$1648:$G$3110,6,FALSE)</f>
        <v>21.92</v>
      </c>
      <c r="D93" t="str">
        <f>IF(VLOOKUP($B93,'PM10 Results'!$A$1648:$G$3110,7,FALSE)="","",VLOOKUP($B93,'PM10 Results'!$A$1648:$G$3110,7,FALSE))</f>
        <v/>
      </c>
    </row>
    <row r="94" spans="1:4" x14ac:dyDescent="0.3">
      <c r="A94" t="s">
        <v>57</v>
      </c>
      <c r="B94" s="90">
        <f t="shared" si="2"/>
        <v>45594</v>
      </c>
      <c r="C94" s="48">
        <f>VLOOKUP($B94,'PM10 Results'!$A$1648:$G$3110,6,FALSE)</f>
        <v>26.22</v>
      </c>
      <c r="D94" t="str">
        <f>IF(VLOOKUP($B94,'PM10 Results'!$A$1648:$G$3110,7,FALSE)="","",VLOOKUP($B94,'PM10 Results'!$A$1648:$G$3110,7,FALSE))</f>
        <v/>
      </c>
    </row>
    <row r="95" spans="1:4" x14ac:dyDescent="0.3">
      <c r="A95" t="s">
        <v>57</v>
      </c>
      <c r="B95" s="90">
        <f t="shared" si="2"/>
        <v>45595</v>
      </c>
      <c r="C95" s="48">
        <f>VLOOKUP($B95,'PM10 Results'!$A$1648:$G$3110,6,FALSE)</f>
        <v>20.25</v>
      </c>
      <c r="D95" t="str">
        <f>IF(VLOOKUP($B95,'PM10 Results'!$A$1648:$G$3110,7,FALSE)="","",VLOOKUP($B95,'PM10 Results'!$A$1648:$G$3110,7,FALSE))</f>
        <v/>
      </c>
    </row>
    <row r="96" spans="1:4" x14ac:dyDescent="0.3">
      <c r="A96" t="s">
        <v>57</v>
      </c>
      <c r="B96" s="90">
        <f t="shared" si="2"/>
        <v>45596</v>
      </c>
      <c r="C96" s="48">
        <f>VLOOKUP($B96,'PM10 Results'!$A$1648:$G$3110,6,FALSE)</f>
        <v>20.58</v>
      </c>
      <c r="D96" t="str">
        <f>IF(VLOOKUP($B96,'PM10 Results'!$A$1648:$G$3110,7,FALSE)="","",VLOOKUP($B96,'PM10 Results'!$A$1648:$G$3110,7,FALSE))</f>
        <v/>
      </c>
    </row>
    <row r="97" spans="2:2" x14ac:dyDescent="0.3">
      <c r="B97" s="90"/>
    </row>
    <row r="98" spans="2:2" x14ac:dyDescent="0.3">
      <c r="B98" s="90"/>
    </row>
    <row r="99" spans="2:2" x14ac:dyDescent="0.3">
      <c r="B99" s="90"/>
    </row>
    <row r="100" spans="2:2" x14ac:dyDescent="0.3">
      <c r="B100" s="90"/>
    </row>
    <row r="101" spans="2:2" x14ac:dyDescent="0.3">
      <c r="B101" s="90"/>
    </row>
    <row r="102" spans="2:2" x14ac:dyDescent="0.3">
      <c r="B102" s="90"/>
    </row>
    <row r="103" spans="2:2" x14ac:dyDescent="0.3">
      <c r="B103" s="90"/>
    </row>
    <row r="104" spans="2:2" x14ac:dyDescent="0.3">
      <c r="B104" s="90"/>
    </row>
    <row r="105" spans="2:2" x14ac:dyDescent="0.3">
      <c r="B105" s="90"/>
    </row>
    <row r="106" spans="2:2" x14ac:dyDescent="0.3">
      <c r="B106" s="90"/>
    </row>
    <row r="107" spans="2:2" x14ac:dyDescent="0.3">
      <c r="B107" s="90"/>
    </row>
    <row r="108" spans="2:2" x14ac:dyDescent="0.3">
      <c r="B108" s="90"/>
    </row>
    <row r="109" spans="2:2" x14ac:dyDescent="0.3">
      <c r="B109" s="90"/>
    </row>
    <row r="110" spans="2:2" x14ac:dyDescent="0.3">
      <c r="B110" s="90"/>
    </row>
    <row r="111" spans="2:2" x14ac:dyDescent="0.3">
      <c r="B111" s="90"/>
    </row>
    <row r="112" spans="2:2" x14ac:dyDescent="0.3">
      <c r="B112" s="90"/>
    </row>
    <row r="113" spans="2:2" x14ac:dyDescent="0.3">
      <c r="B113" s="90"/>
    </row>
    <row r="114" spans="2:2" x14ac:dyDescent="0.3">
      <c r="B114" s="90"/>
    </row>
    <row r="115" spans="2:2" x14ac:dyDescent="0.3">
      <c r="B115" s="90"/>
    </row>
    <row r="116" spans="2:2" x14ac:dyDescent="0.3">
      <c r="B116" s="90"/>
    </row>
    <row r="117" spans="2:2" x14ac:dyDescent="0.3">
      <c r="B117" s="90"/>
    </row>
    <row r="118" spans="2:2" x14ac:dyDescent="0.3">
      <c r="B118" s="90"/>
    </row>
    <row r="119" spans="2:2" x14ac:dyDescent="0.3">
      <c r="B119" s="90"/>
    </row>
    <row r="120" spans="2:2" x14ac:dyDescent="0.3">
      <c r="B120" s="90"/>
    </row>
    <row r="121" spans="2:2" x14ac:dyDescent="0.3">
      <c r="B121" s="90"/>
    </row>
    <row r="122" spans="2:2" x14ac:dyDescent="0.3">
      <c r="B122" s="90"/>
    </row>
    <row r="123" spans="2:2" x14ac:dyDescent="0.3">
      <c r="B123" s="90"/>
    </row>
    <row r="124" spans="2:2" x14ac:dyDescent="0.3">
      <c r="B124" s="90"/>
    </row>
    <row r="125" spans="2:2" x14ac:dyDescent="0.3">
      <c r="B125" s="90"/>
    </row>
    <row r="126" spans="2:2" x14ac:dyDescent="0.3">
      <c r="B126" s="90"/>
    </row>
    <row r="127" spans="2:2" x14ac:dyDescent="0.3">
      <c r="B127" s="90"/>
    </row>
    <row r="128" spans="2:2" x14ac:dyDescent="0.3">
      <c r="B128" s="90"/>
    </row>
    <row r="129" spans="2:2" x14ac:dyDescent="0.3">
      <c r="B129" s="90"/>
    </row>
    <row r="130" spans="2:2" x14ac:dyDescent="0.3">
      <c r="B130" s="90"/>
    </row>
    <row r="131" spans="2:2" x14ac:dyDescent="0.3">
      <c r="B131" s="90"/>
    </row>
    <row r="132" spans="2:2" x14ac:dyDescent="0.3">
      <c r="B132" s="90"/>
    </row>
    <row r="133" spans="2:2" x14ac:dyDescent="0.3">
      <c r="B133" s="90"/>
    </row>
    <row r="134" spans="2:2" x14ac:dyDescent="0.3">
      <c r="B134" s="90"/>
    </row>
    <row r="135" spans="2:2" x14ac:dyDescent="0.3">
      <c r="B135" s="90"/>
    </row>
    <row r="136" spans="2:2" x14ac:dyDescent="0.3">
      <c r="B136" s="90"/>
    </row>
    <row r="137" spans="2:2" x14ac:dyDescent="0.3">
      <c r="B137" s="90"/>
    </row>
    <row r="138" spans="2:2" x14ac:dyDescent="0.3">
      <c r="B138" s="90"/>
    </row>
    <row r="139" spans="2:2" x14ac:dyDescent="0.3">
      <c r="B139" s="90"/>
    </row>
    <row r="140" spans="2:2" x14ac:dyDescent="0.3">
      <c r="B140" s="90"/>
    </row>
    <row r="141" spans="2:2" x14ac:dyDescent="0.3">
      <c r="B141" s="90"/>
    </row>
    <row r="142" spans="2:2" x14ac:dyDescent="0.3">
      <c r="B142" s="90"/>
    </row>
    <row r="143" spans="2:2" x14ac:dyDescent="0.3">
      <c r="B143" s="90"/>
    </row>
    <row r="144" spans="2:2" x14ac:dyDescent="0.3">
      <c r="B144" s="90"/>
    </row>
    <row r="145" spans="2:2" x14ac:dyDescent="0.3">
      <c r="B145" s="90"/>
    </row>
    <row r="146" spans="2:2" x14ac:dyDescent="0.3">
      <c r="B146" s="90"/>
    </row>
    <row r="147" spans="2:2" x14ac:dyDescent="0.3">
      <c r="B147" s="90"/>
    </row>
    <row r="148" spans="2:2" x14ac:dyDescent="0.3">
      <c r="B148" s="90"/>
    </row>
    <row r="149" spans="2:2" x14ac:dyDescent="0.3">
      <c r="B149" s="90"/>
    </row>
    <row r="150" spans="2:2" x14ac:dyDescent="0.3">
      <c r="B150" s="90"/>
    </row>
    <row r="151" spans="2:2" x14ac:dyDescent="0.3">
      <c r="B151" s="90"/>
    </row>
    <row r="152" spans="2:2" x14ac:dyDescent="0.3">
      <c r="B152" s="90"/>
    </row>
    <row r="153" spans="2:2" x14ac:dyDescent="0.3">
      <c r="B153" s="90"/>
    </row>
    <row r="154" spans="2:2" x14ac:dyDescent="0.3">
      <c r="B154" s="90"/>
    </row>
    <row r="155" spans="2:2" x14ac:dyDescent="0.3">
      <c r="B155" s="90"/>
    </row>
    <row r="156" spans="2:2" x14ac:dyDescent="0.3">
      <c r="B156" s="90"/>
    </row>
    <row r="157" spans="2:2" x14ac:dyDescent="0.3">
      <c r="B157" s="90"/>
    </row>
    <row r="158" spans="2:2" x14ac:dyDescent="0.3">
      <c r="B158" s="90"/>
    </row>
    <row r="159" spans="2:2" x14ac:dyDescent="0.3">
      <c r="B159" s="90"/>
    </row>
    <row r="160" spans="2:2" x14ac:dyDescent="0.3">
      <c r="B160" s="90"/>
    </row>
    <row r="161" spans="2:2" x14ac:dyDescent="0.3">
      <c r="B161" s="90"/>
    </row>
    <row r="162" spans="2:2" x14ac:dyDescent="0.3">
      <c r="B162" s="90"/>
    </row>
    <row r="163" spans="2:2" x14ac:dyDescent="0.3">
      <c r="B163" s="90"/>
    </row>
    <row r="164" spans="2:2" x14ac:dyDescent="0.3">
      <c r="B164" s="90"/>
    </row>
    <row r="165" spans="2:2" x14ac:dyDescent="0.3">
      <c r="B165" s="90"/>
    </row>
    <row r="166" spans="2:2" x14ac:dyDescent="0.3">
      <c r="B166" s="90"/>
    </row>
    <row r="167" spans="2:2" x14ac:dyDescent="0.3">
      <c r="B167" s="90"/>
    </row>
  </sheetData>
  <phoneticPr fontId="65" type="noConversion"/>
  <conditionalFormatting sqref="C4:D96">
    <cfRule type="cellIs" dxfId="0" priority="1" operator="equal">
      <formula>0</formula>
    </cfRule>
  </conditionalFormatting>
  <pageMargins left="0.7" right="0.7" top="0.75" bottom="0.75" header="0.3" footer="0.3"/>
  <ignoredErrors>
    <ignoredError sqref="B35 B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PM10 Results</vt:lpstr>
      <vt:lpstr>Web Report - PM10</vt:lpstr>
      <vt:lpstr>PM10 Summary - AEMR</vt:lpstr>
      <vt:lpstr>PM10 Summary - EPL</vt:lpstr>
      <vt:lpstr>SUMMARY</vt:lpstr>
      <vt:lpstr>INX Data</vt:lpstr>
      <vt:lpstr>Site 7 Graph</vt:lpstr>
      <vt:lpstr>Site 8 Graph</vt:lpstr>
      <vt:lpstr>Site 9 Graph</vt:lpstr>
      <vt:lpstr>'Web Report - PM10'!Print_Area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2022-02-01T02:03:00Z</cp:lastPrinted>
  <dcterms:created xsi:type="dcterms:W3CDTF">2015-04-30T21:37:13Z</dcterms:created>
  <dcterms:modified xsi:type="dcterms:W3CDTF">2025-04-07T00:58:51Z</dcterms:modified>
</cp:coreProperties>
</file>